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60" windowHeight="8190" activeTab="0"/>
  </bookViews>
  <sheets>
    <sheet name="19.8.2013" sheetId="1" r:id="rId1"/>
    <sheet name="19.8.2013 (2)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<sst xmlns="http://schemas.openxmlformats.org/spreadsheetml/2006/main" count="1473" uniqueCount="93">
  <si>
    <t>TRƯỜNG THCS THÁI HỌC</t>
  </si>
  <si>
    <t>BUỔI SÁNG</t>
  </si>
  <si>
    <t>Thứ</t>
  </si>
  <si>
    <t>Trực LĐ</t>
  </si>
  <si>
    <t>Trực ban</t>
  </si>
  <si>
    <t>Tiết</t>
  </si>
  <si>
    <t>THỜI KHÓA BIỂU HỌC KỲ I</t>
  </si>
  <si>
    <t>NĂM HỌC 2013 - 2014</t>
  </si>
  <si>
    <t>9A</t>
  </si>
  <si>
    <t>9B</t>
  </si>
  <si>
    <t>9C</t>
  </si>
  <si>
    <t>8A</t>
  </si>
  <si>
    <t>8B</t>
  </si>
  <si>
    <t>8C</t>
  </si>
  <si>
    <t>7A</t>
  </si>
  <si>
    <t>7B</t>
  </si>
  <si>
    <t>7C</t>
  </si>
  <si>
    <t>6A</t>
  </si>
  <si>
    <t>6B</t>
  </si>
  <si>
    <t>6C</t>
  </si>
  <si>
    <t>BUỔI CHIỀU</t>
  </si>
  <si>
    <t>Thực hiện từ 19/8/2013</t>
  </si>
  <si>
    <t>CC</t>
  </si>
  <si>
    <t>Mây</t>
  </si>
  <si>
    <t>Đồng</t>
  </si>
  <si>
    <t>Tăng</t>
  </si>
  <si>
    <t>N.Thao</t>
  </si>
  <si>
    <t>C.Vinh</t>
  </si>
  <si>
    <t>V.Vinh</t>
  </si>
  <si>
    <t>N.Liên</t>
  </si>
  <si>
    <t>Phường</t>
  </si>
  <si>
    <t>Lưu</t>
  </si>
  <si>
    <t>Huyền</t>
  </si>
  <si>
    <t>H.Thao</t>
  </si>
  <si>
    <t>Huệ</t>
  </si>
  <si>
    <t>SH</t>
  </si>
  <si>
    <t>TD</t>
  </si>
  <si>
    <t>Anh</t>
  </si>
  <si>
    <t>Sinh</t>
  </si>
  <si>
    <t>GD</t>
  </si>
  <si>
    <t>CN</t>
  </si>
  <si>
    <t>TC</t>
  </si>
  <si>
    <t>MT</t>
  </si>
  <si>
    <t>Toán</t>
  </si>
  <si>
    <t>Hóa</t>
  </si>
  <si>
    <t>Nhạc</t>
  </si>
  <si>
    <t>Văn</t>
  </si>
  <si>
    <t>Sử</t>
  </si>
  <si>
    <t>Địa</t>
  </si>
  <si>
    <t>Tổng</t>
  </si>
  <si>
    <t>SỬ</t>
  </si>
  <si>
    <t>HÀ</t>
  </si>
  <si>
    <t>VĂN</t>
  </si>
  <si>
    <t>ANH</t>
  </si>
  <si>
    <t>LAN</t>
  </si>
  <si>
    <t>LIÊN</t>
  </si>
  <si>
    <t>HIẾU</t>
  </si>
  <si>
    <t>ĐỊA</t>
  </si>
  <si>
    <t>SINH</t>
  </si>
  <si>
    <t>MẠNH</t>
  </si>
  <si>
    <t>V.LÍ</t>
  </si>
  <si>
    <t>V.VINH</t>
  </si>
  <si>
    <t>V.Lí</t>
  </si>
  <si>
    <t>CHÍ</t>
  </si>
  <si>
    <t>HUYỀN</t>
  </si>
  <si>
    <t>TOÁN</t>
  </si>
  <si>
    <t>THAO</t>
  </si>
  <si>
    <t>ĐỒNG</t>
  </si>
  <si>
    <t>TĂNG</t>
  </si>
  <si>
    <t>LƯU</t>
  </si>
  <si>
    <t>MÂY</t>
  </si>
  <si>
    <t>HUỆ</t>
  </si>
  <si>
    <t>PHƯỜNG</t>
  </si>
  <si>
    <t>HÓA</t>
  </si>
  <si>
    <t>C.VINH</t>
  </si>
  <si>
    <t>THOA</t>
  </si>
  <si>
    <t>THU</t>
  </si>
  <si>
    <t>CD</t>
  </si>
  <si>
    <t>NHÂM</t>
  </si>
  <si>
    <t>DŨNG</t>
  </si>
  <si>
    <t>LÝ</t>
  </si>
  <si>
    <t>TIN</t>
  </si>
  <si>
    <t>Tin</t>
  </si>
  <si>
    <t>NHẠC</t>
  </si>
  <si>
    <t>PHONG</t>
  </si>
  <si>
    <t>TƯƠI</t>
  </si>
  <si>
    <t>ĐẠI</t>
  </si>
  <si>
    <t>THẮNG</t>
  </si>
  <si>
    <t>HUY</t>
  </si>
  <si>
    <t>CẢNH</t>
  </si>
  <si>
    <t>N.THAO</t>
  </si>
  <si>
    <t>TƯƠI
HÀ</t>
  </si>
  <si>
    <t>T/M BAN GIÁM HIỆU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</si>
</sst>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?&quot;#,##0;&quot;?&quot;\-#,##0"/>
    <numFmt numFmtId="165" formatCode="_-* #,##0_-;\-* #,##0_-;_-* &quot;-&quot;_-;_-@_-"/>
  </numFmts>
  <fonts count="43">
    <font>
      <sz val="14"/>
      <name val=".VnTime"/>
      <family val="0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.VnTime"/>
      <family val="0"/>
    </font>
    <font>
      <u val="single"/>
      <sz val="14"/>
      <color indexed="12"/>
      <name val=".VnTime"/>
      <family val="0"/>
    </font>
    <font>
      <u val="single"/>
      <sz val="14"/>
      <color indexed="36"/>
      <name val=".VnTime"/>
      <family val="0"/>
    </font>
    <font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0"/>
      <name val=".VnTime"/>
      <family val="0"/>
    </font>
    <font>
      <sz val="14"/>
      <name val="??"/>
      <family val="3"/>
    </font>
    <font>
      <sz val="11"/>
      <name val="??"/>
      <family val="3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sz val="12"/>
      <name val=".vntime"/>
      <family val="0"/>
    </font>
    <font>
      <b/>
      <sz val="13"/>
      <color indexed="12"/>
      <name val=".VnTime"/>
      <family val="2"/>
    </font>
    <font>
      <sz val="13"/>
      <name val=".vntime"/>
      <family val="0"/>
    </font>
    <font>
      <b/>
      <sz val="10"/>
      <name val=".VnTimeH"/>
      <family val="2"/>
    </font>
    <font>
      <sz val="10"/>
      <name val=".VnTimeH"/>
      <family val="2"/>
    </font>
    <font>
      <sz val="13"/>
      <color indexed="12"/>
      <name val=".VnTime"/>
      <family val="2"/>
    </font>
    <font>
      <b/>
      <sz val="12"/>
      <name val="Arial"/>
      <family val="2"/>
    </font>
    <font>
      <b/>
      <sz val="14"/>
      <color indexed="12"/>
      <name val=".VnTimeH"/>
      <family val="2"/>
    </font>
    <font>
      <sz val="11"/>
      <name val=".VnTime"/>
      <family val="2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4"/>
      <name val="Times New Roman"/>
      <family val="1"/>
    </font>
    <font>
      <b/>
      <sz val="8"/>
      <color indexed="13"/>
      <name val="Times New Roman"/>
      <family val="1"/>
    </font>
    <font>
      <sz val="8"/>
      <color indexed="13"/>
      <name val="Times New Roman"/>
      <family val="1"/>
    </font>
    <font>
      <b/>
      <sz val="8"/>
      <color indexed="9"/>
      <name val="Times New Roman"/>
      <family val="1"/>
    </font>
    <font>
      <sz val="8"/>
      <color indexed="9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1"/>
      <name val="Times New Roman"/>
      <family val="1"/>
    </font>
    <font>
      <sz val="8"/>
      <color indexed="11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b/>
      <sz val="8"/>
      <color indexed="53"/>
      <name val="Times New Roman"/>
      <family val="1"/>
    </font>
    <font>
      <sz val="8"/>
      <color indexed="5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6"/>
        <bgColor indexed="64"/>
      </patternFill>
    </fill>
  </fills>
  <borders count="28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Font="0" applyFill="0" applyBorder="0" applyAlignment="0" applyProtection="0"/>
    <xf numFmtId="164" fontId="15" fillId="0" borderId="0" applyFont="0" applyFill="0" applyBorder="0" applyAlignment="0" applyProtection="0"/>
    <xf numFmtId="40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165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20" fillId="2" borderId="1">
      <alignment horizontal="center" vertical="center"/>
      <protection/>
    </xf>
    <xf numFmtId="3" fontId="20" fillId="2" borderId="1">
      <alignment vertical="center"/>
      <protection/>
    </xf>
    <xf numFmtId="49" fontId="21" fillId="0" borderId="1">
      <alignment vertical="center"/>
      <protection/>
    </xf>
    <xf numFmtId="49" fontId="22" fillId="0" borderId="1">
      <alignment horizontal="center" vertical="center"/>
      <protection/>
    </xf>
    <xf numFmtId="49" fontId="22" fillId="0" borderId="1">
      <alignment horizontal="center" vertical="center"/>
      <protection/>
    </xf>
    <xf numFmtId="49" fontId="21" fillId="0" borderId="1">
      <alignment horizontal="center" vertical="center"/>
      <protection/>
    </xf>
    <xf numFmtId="0" fontId="21" fillId="0" borderId="1">
      <alignment horizontal="left" vertical="center"/>
      <protection/>
    </xf>
    <xf numFmtId="49" fontId="23" fillId="0" borderId="1">
      <alignment horizontal="center" vertical="center"/>
      <protection/>
    </xf>
    <xf numFmtId="14" fontId="21" fillId="0" borderId="1">
      <alignment horizontal="center" vertical="center"/>
      <protection/>
    </xf>
    <xf numFmtId="49" fontId="21" fillId="0" borderId="1">
      <alignment horizontal="center" vertical="center"/>
      <protection/>
    </xf>
    <xf numFmtId="3" fontId="24" fillId="2" borderId="1">
      <alignment vertical="center"/>
      <protection/>
    </xf>
    <xf numFmtId="3" fontId="21" fillId="0" borderId="1">
      <alignment vertical="center"/>
      <protection/>
    </xf>
    <xf numFmtId="3" fontId="21" fillId="0" borderId="1">
      <alignment horizontal="center" vertical="center"/>
      <protection/>
    </xf>
    <xf numFmtId="3" fontId="21" fillId="0" borderId="1">
      <alignment horizontal="center" vertical="center"/>
      <protection/>
    </xf>
    <xf numFmtId="0" fontId="7" fillId="0" borderId="0" applyNumberFormat="0" applyFill="0" applyBorder="0" applyAlignment="0" applyProtection="0"/>
    <xf numFmtId="0" fontId="25" fillId="0" borderId="2" applyNumberFormat="0" applyAlignment="0" applyProtection="0"/>
    <xf numFmtId="0" fontId="25" fillId="0" borderId="3">
      <alignment horizontal="left" vertical="center"/>
      <protection/>
    </xf>
    <xf numFmtId="0" fontId="6" fillId="0" borderId="0" applyNumberFormat="0" applyFill="0" applyBorder="0" applyAlignment="0" applyProtection="0"/>
    <xf numFmtId="0" fontId="19" fillId="0" borderId="0">
      <alignment/>
      <protection/>
    </xf>
    <xf numFmtId="9" fontId="0" fillId="0" borderId="0" applyFont="0" applyFill="0" applyBorder="0" applyAlignment="0" applyProtection="0"/>
    <xf numFmtId="49" fontId="26" fillId="0" borderId="0">
      <alignment/>
      <protection/>
    </xf>
    <xf numFmtId="49" fontId="20" fillId="2" borderId="1">
      <alignment horizontal="center" vertical="center"/>
      <protection/>
    </xf>
    <xf numFmtId="49" fontId="24" fillId="2" borderId="1">
      <alignment horizontal="center" vertical="center"/>
      <protection/>
    </xf>
    <xf numFmtId="0" fontId="21" fillId="0" borderId="0">
      <alignment vertical="top"/>
      <protection/>
    </xf>
    <xf numFmtId="49" fontId="27" fillId="0" borderId="0">
      <alignment horizontal="right"/>
      <protection/>
    </xf>
    <xf numFmtId="49" fontId="27" fillId="0" borderId="0">
      <alignment horizontal="right" vertical="top"/>
      <protection/>
    </xf>
    <xf numFmtId="49" fontId="0" fillId="0" borderId="0">
      <alignment/>
      <protection/>
    </xf>
  </cellStyleXfs>
  <cellXfs count="286">
    <xf numFmtId="0" fontId="0" fillId="0" borderId="0" xfId="0" applyAlignment="1">
      <alignment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45" applyFont="1" applyAlignment="1">
      <alignment horizontal="left"/>
      <protection/>
    </xf>
    <xf numFmtId="0" fontId="28" fillId="0" borderId="0" xfId="45" applyFont="1" applyAlignment="1">
      <alignment horizontal="center"/>
      <protection/>
    </xf>
    <xf numFmtId="0" fontId="29" fillId="0" borderId="0" xfId="45" applyFont="1" applyAlignment="1">
      <alignment horizontal="center"/>
      <protection/>
    </xf>
    <xf numFmtId="0" fontId="30" fillId="0" borderId="0" xfId="45" applyFont="1" applyAlignment="1">
      <alignment horizontal="center"/>
      <protection/>
    </xf>
    <xf numFmtId="0" fontId="8" fillId="0" borderId="0" xfId="0" applyFont="1" applyAlignment="1">
      <alignment horizontal="center" vertical="center" wrapText="1"/>
    </xf>
    <xf numFmtId="0" fontId="8" fillId="0" borderId="0" xfId="45" applyFont="1" applyAlignment="1">
      <alignment horizontal="center"/>
      <protection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9" fillId="3" borderId="5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left" vertical="center"/>
    </xf>
    <xf numFmtId="0" fontId="11" fillId="0" borderId="6" xfId="0" applyFont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left" vertical="center"/>
    </xf>
    <xf numFmtId="0" fontId="11" fillId="3" borderId="6" xfId="0" applyFont="1" applyFill="1" applyBorder="1" applyAlignment="1">
      <alignment horizontal="left" vertical="center"/>
    </xf>
    <xf numFmtId="0" fontId="9" fillId="0" borderId="6" xfId="0" applyFont="1" applyBorder="1" applyAlignment="1">
      <alignment horizontal="center" vertical="center" wrapText="1"/>
    </xf>
    <xf numFmtId="0" fontId="9" fillId="5" borderId="7" xfId="0" applyFont="1" applyFill="1" applyBorder="1" applyAlignment="1">
      <alignment horizontal="left" vertical="center"/>
    </xf>
    <xf numFmtId="0" fontId="11" fillId="5" borderId="8" xfId="0" applyFont="1" applyFill="1" applyBorder="1" applyAlignment="1">
      <alignment horizontal="left" vertical="center"/>
    </xf>
    <xf numFmtId="0" fontId="9" fillId="4" borderId="7" xfId="0" applyFont="1" applyFill="1" applyBorder="1" applyAlignment="1">
      <alignment horizontal="left" vertical="center"/>
    </xf>
    <xf numFmtId="0" fontId="11" fillId="4" borderId="8" xfId="0" applyFont="1" applyFill="1" applyBorder="1" applyAlignment="1">
      <alignment horizontal="left" vertical="center"/>
    </xf>
    <xf numFmtId="0" fontId="31" fillId="6" borderId="7" xfId="0" applyFont="1" applyFill="1" applyBorder="1" applyAlignment="1">
      <alignment horizontal="left" vertical="center"/>
    </xf>
    <xf numFmtId="0" fontId="32" fillId="6" borderId="8" xfId="0" applyFont="1" applyFill="1" applyBorder="1" applyAlignment="1">
      <alignment horizontal="left" vertical="center"/>
    </xf>
    <xf numFmtId="0" fontId="32" fillId="7" borderId="9" xfId="0" applyFont="1" applyFill="1" applyBorder="1" applyAlignment="1">
      <alignment horizontal="left" vertical="center"/>
    </xf>
    <xf numFmtId="0" fontId="9" fillId="8" borderId="10" xfId="0" applyFont="1" applyFill="1" applyBorder="1" applyAlignment="1">
      <alignment horizontal="left" vertical="center"/>
    </xf>
    <xf numFmtId="0" fontId="11" fillId="8" borderId="9" xfId="0" applyFont="1" applyFill="1" applyBorder="1" applyAlignment="1">
      <alignment horizontal="left" vertical="center"/>
    </xf>
    <xf numFmtId="0" fontId="35" fillId="9" borderId="11" xfId="0" applyFont="1" applyFill="1" applyBorder="1" applyAlignment="1">
      <alignment horizontal="left" vertical="center" wrapText="1"/>
    </xf>
    <xf numFmtId="0" fontId="9" fillId="10" borderId="7" xfId="0" applyFont="1" applyFill="1" applyBorder="1" applyAlignment="1">
      <alignment horizontal="left" vertical="center"/>
    </xf>
    <xf numFmtId="0" fontId="11" fillId="10" borderId="12" xfId="0" applyFont="1" applyFill="1" applyBorder="1" applyAlignment="1">
      <alignment horizontal="left" vertical="center"/>
    </xf>
    <xf numFmtId="0" fontId="11" fillId="10" borderId="8" xfId="0" applyFont="1" applyFill="1" applyBorder="1" applyAlignment="1">
      <alignment horizontal="left" vertical="center"/>
    </xf>
    <xf numFmtId="0" fontId="33" fillId="11" borderId="7" xfId="0" applyFont="1" applyFill="1" applyBorder="1" applyAlignment="1">
      <alignment horizontal="left" vertical="center"/>
    </xf>
    <xf numFmtId="0" fontId="34" fillId="11" borderId="8" xfId="0" applyFont="1" applyFill="1" applyBorder="1" applyAlignment="1">
      <alignment horizontal="left" vertical="center"/>
    </xf>
    <xf numFmtId="0" fontId="31" fillId="7" borderId="7" xfId="0" applyFont="1" applyFill="1" applyBorder="1" applyAlignment="1">
      <alignment horizontal="left" vertical="center"/>
    </xf>
    <xf numFmtId="0" fontId="32" fillId="7" borderId="8" xfId="0" applyFont="1" applyFill="1" applyBorder="1" applyAlignment="1">
      <alignment horizontal="left" vertical="center"/>
    </xf>
    <xf numFmtId="0" fontId="35" fillId="9" borderId="5" xfId="0" applyFont="1" applyFill="1" applyBorder="1" applyAlignment="1">
      <alignment horizontal="left" vertical="center" wrapText="1"/>
    </xf>
    <xf numFmtId="0" fontId="9" fillId="8" borderId="7" xfId="0" applyFont="1" applyFill="1" applyBorder="1" applyAlignment="1">
      <alignment horizontal="left" vertical="center"/>
    </xf>
    <xf numFmtId="0" fontId="11" fillId="8" borderId="8" xfId="0" applyFont="1" applyFill="1" applyBorder="1" applyAlignment="1">
      <alignment horizontal="left" vertical="center"/>
    </xf>
    <xf numFmtId="0" fontId="11" fillId="0" borderId="13" xfId="0" applyFont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3" fillId="11" borderId="10" xfId="0" applyFont="1" applyFill="1" applyBorder="1" applyAlignment="1">
      <alignment horizontal="left" vertical="center"/>
    </xf>
    <xf numFmtId="0" fontId="34" fillId="11" borderId="9" xfId="0" applyFont="1" applyFill="1" applyBorder="1" applyAlignment="1">
      <alignment horizontal="left" vertical="center"/>
    </xf>
    <xf numFmtId="0" fontId="9" fillId="5" borderId="10" xfId="0" applyFont="1" applyFill="1" applyBorder="1" applyAlignment="1">
      <alignment horizontal="left" vertical="center"/>
    </xf>
    <xf numFmtId="0" fontId="11" fillId="5" borderId="9" xfId="0" applyFont="1" applyFill="1" applyBorder="1" applyAlignment="1">
      <alignment horizontal="left" vertical="center"/>
    </xf>
    <xf numFmtId="0" fontId="31" fillId="7" borderId="10" xfId="0" applyFont="1" applyFill="1" applyBorder="1" applyAlignment="1">
      <alignment horizontal="left" vertical="center"/>
    </xf>
    <xf numFmtId="0" fontId="31" fillId="7" borderId="4" xfId="0" applyFont="1" applyFill="1" applyBorder="1" applyAlignment="1">
      <alignment horizontal="left" vertical="center"/>
    </xf>
    <xf numFmtId="0" fontId="32" fillId="7" borderId="4" xfId="0" applyFont="1" applyFill="1" applyBorder="1" applyAlignment="1">
      <alignment horizontal="left" vertical="center"/>
    </xf>
    <xf numFmtId="0" fontId="9" fillId="5" borderId="4" xfId="0" applyFont="1" applyFill="1" applyBorder="1" applyAlignment="1">
      <alignment horizontal="left" vertical="center"/>
    </xf>
    <xf numFmtId="0" fontId="11" fillId="5" borderId="4" xfId="0" applyFont="1" applyFill="1" applyBorder="1" applyAlignment="1">
      <alignment horizontal="left" vertical="center"/>
    </xf>
    <xf numFmtId="0" fontId="31" fillId="6" borderId="4" xfId="0" applyFont="1" applyFill="1" applyBorder="1" applyAlignment="1">
      <alignment horizontal="left" vertical="center"/>
    </xf>
    <xf numFmtId="0" fontId="32" fillId="6" borderId="4" xfId="0" applyFont="1" applyFill="1" applyBorder="1" applyAlignment="1">
      <alignment horizontal="left" vertical="center"/>
    </xf>
    <xf numFmtId="0" fontId="9" fillId="10" borderId="4" xfId="0" applyFont="1" applyFill="1" applyBorder="1" applyAlignment="1">
      <alignment horizontal="left" vertical="center"/>
    </xf>
    <xf numFmtId="0" fontId="11" fillId="10" borderId="4" xfId="0" applyFont="1" applyFill="1" applyBorder="1" applyAlignment="1">
      <alignment horizontal="left" vertical="center"/>
    </xf>
    <xf numFmtId="0" fontId="35" fillId="9" borderId="4" xfId="0" applyFont="1" applyFill="1" applyBorder="1" applyAlignment="1">
      <alignment horizontal="left" vertical="center" wrapText="1"/>
    </xf>
    <xf numFmtId="0" fontId="39" fillId="2" borderId="7" xfId="0" applyFont="1" applyFill="1" applyBorder="1" applyAlignment="1">
      <alignment horizontal="left" vertical="center"/>
    </xf>
    <xf numFmtId="0" fontId="40" fillId="2" borderId="8" xfId="0" applyFont="1" applyFill="1" applyBorder="1" applyAlignment="1">
      <alignment horizontal="left" vertical="center"/>
    </xf>
    <xf numFmtId="0" fontId="9" fillId="4" borderId="14" xfId="0" applyFont="1" applyFill="1" applyBorder="1" applyAlignment="1">
      <alignment horizontal="left" vertical="center"/>
    </xf>
    <xf numFmtId="0" fontId="11" fillId="4" borderId="15" xfId="0" applyFont="1" applyFill="1" applyBorder="1" applyAlignment="1">
      <alignment horizontal="left" vertical="center"/>
    </xf>
    <xf numFmtId="0" fontId="33" fillId="12" borderId="14" xfId="0" applyFont="1" applyFill="1" applyBorder="1" applyAlignment="1">
      <alignment horizontal="left" vertical="center"/>
    </xf>
    <xf numFmtId="0" fontId="9" fillId="5" borderId="5" xfId="0" applyFont="1" applyFill="1" applyBorder="1" applyAlignment="1">
      <alignment horizontal="left" vertical="center"/>
    </xf>
    <xf numFmtId="0" fontId="11" fillId="5" borderId="5" xfId="0" applyFont="1" applyFill="1" applyBorder="1" applyAlignment="1">
      <alignment horizontal="left" vertical="center"/>
    </xf>
    <xf numFmtId="0" fontId="9" fillId="10" borderId="5" xfId="0" applyFont="1" applyFill="1" applyBorder="1" applyAlignment="1">
      <alignment horizontal="left" vertical="center"/>
    </xf>
    <xf numFmtId="0" fontId="11" fillId="10" borderId="5" xfId="0" applyFont="1" applyFill="1" applyBorder="1" applyAlignment="1">
      <alignment horizontal="left" vertical="center"/>
    </xf>
    <xf numFmtId="0" fontId="9" fillId="4" borderId="5" xfId="0" applyFont="1" applyFill="1" applyBorder="1" applyAlignment="1">
      <alignment horizontal="left" vertical="center"/>
    </xf>
    <xf numFmtId="0" fontId="11" fillId="4" borderId="5" xfId="0" applyFont="1" applyFill="1" applyBorder="1" applyAlignment="1">
      <alignment horizontal="left" vertical="center"/>
    </xf>
    <xf numFmtId="0" fontId="9" fillId="8" borderId="5" xfId="0" applyFont="1" applyFill="1" applyBorder="1" applyAlignment="1">
      <alignment horizontal="left" vertical="center"/>
    </xf>
    <xf numFmtId="0" fontId="11" fillId="8" borderId="5" xfId="0" applyFont="1" applyFill="1" applyBorder="1" applyAlignment="1">
      <alignment horizontal="left" vertical="center"/>
    </xf>
    <xf numFmtId="0" fontId="31" fillId="6" borderId="5" xfId="0" applyFont="1" applyFill="1" applyBorder="1" applyAlignment="1">
      <alignment horizontal="left" vertical="center"/>
    </xf>
    <xf numFmtId="0" fontId="32" fillId="6" borderId="5" xfId="0" applyFont="1" applyFill="1" applyBorder="1" applyAlignment="1">
      <alignment horizontal="left" vertical="center"/>
    </xf>
    <xf numFmtId="0" fontId="31" fillId="7" borderId="6" xfId="0" applyFont="1" applyFill="1" applyBorder="1" applyAlignment="1">
      <alignment horizontal="left" vertical="center"/>
    </xf>
    <xf numFmtId="0" fontId="32" fillId="7" borderId="6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11" fillId="4" borderId="6" xfId="0" applyFont="1" applyFill="1" applyBorder="1" applyAlignment="1">
      <alignment horizontal="left" vertical="center"/>
    </xf>
    <xf numFmtId="0" fontId="9" fillId="8" borderId="6" xfId="0" applyFont="1" applyFill="1" applyBorder="1" applyAlignment="1">
      <alignment horizontal="left" vertical="center"/>
    </xf>
    <xf numFmtId="0" fontId="11" fillId="8" borderId="6" xfId="0" applyFont="1" applyFill="1" applyBorder="1" applyAlignment="1">
      <alignment horizontal="left" vertical="center"/>
    </xf>
    <xf numFmtId="0" fontId="31" fillId="6" borderId="6" xfId="0" applyFont="1" applyFill="1" applyBorder="1" applyAlignment="1">
      <alignment horizontal="left" vertical="center"/>
    </xf>
    <xf numFmtId="0" fontId="32" fillId="6" borderId="6" xfId="0" applyFont="1" applyFill="1" applyBorder="1" applyAlignment="1">
      <alignment horizontal="left" vertical="center"/>
    </xf>
    <xf numFmtId="0" fontId="9" fillId="9" borderId="7" xfId="0" applyFont="1" applyFill="1" applyBorder="1" applyAlignment="1">
      <alignment horizontal="left" vertical="center"/>
    </xf>
    <xf numFmtId="0" fontId="11" fillId="9" borderId="12" xfId="0" applyFont="1" applyFill="1" applyBorder="1" applyAlignment="1">
      <alignment horizontal="left" vertical="center"/>
    </xf>
    <xf numFmtId="0" fontId="33" fillId="12" borderId="7" xfId="0" applyFont="1" applyFill="1" applyBorder="1" applyAlignment="1">
      <alignment horizontal="left" vertical="center"/>
    </xf>
    <xf numFmtId="0" fontId="34" fillId="12" borderId="8" xfId="0" applyFont="1" applyFill="1" applyBorder="1" applyAlignment="1">
      <alignment horizontal="left" vertical="center"/>
    </xf>
    <xf numFmtId="0" fontId="9" fillId="13" borderId="7" xfId="0" applyFont="1" applyFill="1" applyBorder="1" applyAlignment="1">
      <alignment horizontal="left" vertical="center"/>
    </xf>
    <xf numFmtId="0" fontId="11" fillId="13" borderId="8" xfId="0" applyFont="1" applyFill="1" applyBorder="1" applyAlignment="1">
      <alignment horizontal="left" vertical="center"/>
    </xf>
    <xf numFmtId="0" fontId="33" fillId="14" borderId="7" xfId="0" applyFont="1" applyFill="1" applyBorder="1" applyAlignment="1">
      <alignment horizontal="left" vertical="center"/>
    </xf>
    <xf numFmtId="0" fontId="34" fillId="14" borderId="8" xfId="0" applyFont="1" applyFill="1" applyBorder="1" applyAlignment="1">
      <alignment horizontal="left" vertical="center"/>
    </xf>
    <xf numFmtId="0" fontId="36" fillId="15" borderId="7" xfId="0" applyFont="1" applyFill="1" applyBorder="1" applyAlignment="1">
      <alignment horizontal="left" vertical="center"/>
    </xf>
    <xf numFmtId="0" fontId="35" fillId="15" borderId="8" xfId="0" applyFont="1" applyFill="1" applyBorder="1" applyAlignment="1">
      <alignment horizontal="left" vertical="center"/>
    </xf>
    <xf numFmtId="0" fontId="36" fillId="0" borderId="7" xfId="0" applyFont="1" applyFill="1" applyBorder="1" applyAlignment="1">
      <alignment horizontal="left" vertical="center"/>
    </xf>
    <xf numFmtId="0" fontId="35" fillId="0" borderId="8" xfId="0" applyFont="1" applyFill="1" applyBorder="1" applyAlignment="1">
      <alignment horizontal="left" vertical="center"/>
    </xf>
    <xf numFmtId="0" fontId="9" fillId="16" borderId="7" xfId="0" applyFont="1" applyFill="1" applyBorder="1" applyAlignment="1">
      <alignment horizontal="left" vertical="center"/>
    </xf>
    <xf numFmtId="0" fontId="11" fillId="16" borderId="8" xfId="0" applyFont="1" applyFill="1" applyBorder="1" applyAlignment="1">
      <alignment horizontal="left" vertical="center"/>
    </xf>
    <xf numFmtId="0" fontId="31" fillId="17" borderId="7" xfId="0" applyFont="1" applyFill="1" applyBorder="1" applyAlignment="1">
      <alignment horizontal="left" vertical="center"/>
    </xf>
    <xf numFmtId="0" fontId="32" fillId="17" borderId="8" xfId="0" applyFont="1" applyFill="1" applyBorder="1" applyAlignment="1">
      <alignment horizontal="left" vertical="center"/>
    </xf>
    <xf numFmtId="0" fontId="35" fillId="18" borderId="8" xfId="0" applyFont="1" applyFill="1" applyBorder="1" applyAlignment="1">
      <alignment horizontal="left" vertical="center"/>
    </xf>
    <xf numFmtId="0" fontId="36" fillId="18" borderId="7" xfId="0" applyFont="1" applyFill="1" applyBorder="1" applyAlignment="1">
      <alignment horizontal="left" vertical="center"/>
    </xf>
    <xf numFmtId="0" fontId="36" fillId="19" borderId="7" xfId="0" applyFont="1" applyFill="1" applyBorder="1" applyAlignment="1">
      <alignment horizontal="left" vertical="center"/>
    </xf>
    <xf numFmtId="0" fontId="35" fillId="19" borderId="8" xfId="0" applyFont="1" applyFill="1" applyBorder="1" applyAlignment="1">
      <alignment horizontal="left" vertical="center"/>
    </xf>
    <xf numFmtId="0" fontId="9" fillId="20" borderId="7" xfId="0" applyFont="1" applyFill="1" applyBorder="1" applyAlignment="1">
      <alignment horizontal="left" vertical="center"/>
    </xf>
    <xf numFmtId="0" fontId="11" fillId="20" borderId="8" xfId="0" applyFont="1" applyFill="1" applyBorder="1" applyAlignment="1">
      <alignment horizontal="left" vertical="center"/>
    </xf>
    <xf numFmtId="0" fontId="37" fillId="6" borderId="7" xfId="0" applyFont="1" applyFill="1" applyBorder="1" applyAlignment="1">
      <alignment horizontal="left" vertical="center"/>
    </xf>
    <xf numFmtId="0" fontId="38" fillId="6" borderId="8" xfId="0" applyFont="1" applyFill="1" applyBorder="1" applyAlignment="1">
      <alignment horizontal="left" vertical="center"/>
    </xf>
    <xf numFmtId="0" fontId="39" fillId="17" borderId="7" xfId="0" applyFont="1" applyFill="1" applyBorder="1" applyAlignment="1">
      <alignment horizontal="left" vertical="center"/>
    </xf>
    <xf numFmtId="0" fontId="40" fillId="17" borderId="8" xfId="0" applyFont="1" applyFill="1" applyBorder="1" applyAlignment="1">
      <alignment horizontal="left" vertical="center"/>
    </xf>
    <xf numFmtId="0" fontId="31" fillId="21" borderId="7" xfId="0" applyFont="1" applyFill="1" applyBorder="1" applyAlignment="1">
      <alignment horizontal="left" vertical="center"/>
    </xf>
    <xf numFmtId="0" fontId="32" fillId="21" borderId="8" xfId="0" applyFont="1" applyFill="1" applyBorder="1" applyAlignment="1">
      <alignment horizontal="left" vertical="center"/>
    </xf>
    <xf numFmtId="0" fontId="31" fillId="12" borderId="7" xfId="0" applyFont="1" applyFill="1" applyBorder="1" applyAlignment="1">
      <alignment horizontal="left" vertical="center"/>
    </xf>
    <xf numFmtId="0" fontId="32" fillId="12" borderId="8" xfId="0" applyFont="1" applyFill="1" applyBorder="1" applyAlignment="1">
      <alignment horizontal="left" vertical="center"/>
    </xf>
    <xf numFmtId="0" fontId="34" fillId="12" borderId="15" xfId="0" applyFont="1" applyFill="1" applyBorder="1" applyAlignment="1">
      <alignment horizontal="left" vertical="center"/>
    </xf>
    <xf numFmtId="0" fontId="9" fillId="16" borderId="14" xfId="0" applyFont="1" applyFill="1" applyBorder="1" applyAlignment="1">
      <alignment horizontal="left" vertical="center"/>
    </xf>
    <xf numFmtId="0" fontId="11" fillId="16" borderId="15" xfId="0" applyFont="1" applyFill="1" applyBorder="1" applyAlignment="1">
      <alignment horizontal="left" vertical="center"/>
    </xf>
    <xf numFmtId="0" fontId="9" fillId="8" borderId="14" xfId="0" applyFont="1" applyFill="1" applyBorder="1" applyAlignment="1">
      <alignment horizontal="left" vertical="center"/>
    </xf>
    <xf numFmtId="0" fontId="11" fillId="8" borderId="15" xfId="0" applyFont="1" applyFill="1" applyBorder="1" applyAlignment="1">
      <alignment horizontal="left" vertical="center"/>
    </xf>
    <xf numFmtId="0" fontId="33" fillId="11" borderId="14" xfId="0" applyFont="1" applyFill="1" applyBorder="1" applyAlignment="1">
      <alignment horizontal="left" vertical="center"/>
    </xf>
    <xf numFmtId="0" fontId="34" fillId="11" borderId="15" xfId="0" applyFont="1" applyFill="1" applyBorder="1" applyAlignment="1">
      <alignment horizontal="left" vertical="center"/>
    </xf>
    <xf numFmtId="0" fontId="33" fillId="14" borderId="14" xfId="0" applyFont="1" applyFill="1" applyBorder="1" applyAlignment="1">
      <alignment horizontal="left" vertical="center"/>
    </xf>
    <xf numFmtId="0" fontId="34" fillId="14" borderId="15" xfId="0" applyFont="1" applyFill="1" applyBorder="1" applyAlignment="1">
      <alignment horizontal="left" vertical="center"/>
    </xf>
    <xf numFmtId="0" fontId="36" fillId="19" borderId="14" xfId="0" applyFont="1" applyFill="1" applyBorder="1" applyAlignment="1">
      <alignment horizontal="left" vertical="center"/>
    </xf>
    <xf numFmtId="0" fontId="35" fillId="19" borderId="15" xfId="0" applyFont="1" applyFill="1" applyBorder="1" applyAlignment="1">
      <alignment horizontal="left" vertical="center"/>
    </xf>
    <xf numFmtId="0" fontId="36" fillId="0" borderId="14" xfId="0" applyFont="1" applyFill="1" applyBorder="1" applyAlignment="1">
      <alignment horizontal="left" vertical="center"/>
    </xf>
    <xf numFmtId="0" fontId="35" fillId="0" borderId="15" xfId="0" applyFont="1" applyFill="1" applyBorder="1" applyAlignment="1">
      <alignment horizontal="left" vertical="center"/>
    </xf>
    <xf numFmtId="0" fontId="9" fillId="3" borderId="13" xfId="0" applyFont="1" applyFill="1" applyBorder="1" applyAlignment="1">
      <alignment horizontal="left" vertical="center"/>
    </xf>
    <xf numFmtId="0" fontId="11" fillId="3" borderId="13" xfId="0" applyFont="1" applyFill="1" applyBorder="1" applyAlignment="1">
      <alignment horizontal="left" vertical="center"/>
    </xf>
    <xf numFmtId="0" fontId="31" fillId="21" borderId="14" xfId="0" applyFont="1" applyFill="1" applyBorder="1" applyAlignment="1">
      <alignment horizontal="left" vertical="center"/>
    </xf>
    <xf numFmtId="0" fontId="32" fillId="21" borderId="15" xfId="0" applyFont="1" applyFill="1" applyBorder="1" applyAlignment="1">
      <alignment horizontal="left" vertical="center"/>
    </xf>
    <xf numFmtId="0" fontId="39" fillId="17" borderId="14" xfId="0" applyFont="1" applyFill="1" applyBorder="1" applyAlignment="1">
      <alignment horizontal="left" vertical="center"/>
    </xf>
    <xf numFmtId="0" fontId="40" fillId="17" borderId="15" xfId="0" applyFont="1" applyFill="1" applyBorder="1" applyAlignment="1">
      <alignment horizontal="left" vertical="center"/>
    </xf>
    <xf numFmtId="0" fontId="35" fillId="9" borderId="13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/>
    </xf>
    <xf numFmtId="0" fontId="11" fillId="4" borderId="9" xfId="0" applyFont="1" applyFill="1" applyBorder="1" applyAlignment="1">
      <alignment horizontal="left" vertical="center"/>
    </xf>
    <xf numFmtId="0" fontId="36" fillId="18" borderId="10" xfId="0" applyFont="1" applyFill="1" applyBorder="1" applyAlignment="1">
      <alignment horizontal="left" vertical="center"/>
    </xf>
    <xf numFmtId="0" fontId="35" fillId="18" borderId="9" xfId="0" applyFont="1" applyFill="1" applyBorder="1" applyAlignment="1">
      <alignment horizontal="left" vertical="center"/>
    </xf>
    <xf numFmtId="0" fontId="9" fillId="3" borderId="11" xfId="0" applyFont="1" applyFill="1" applyBorder="1" applyAlignment="1">
      <alignment horizontal="left" vertical="center"/>
    </xf>
    <xf numFmtId="0" fontId="11" fillId="3" borderId="11" xfId="0" applyFont="1" applyFill="1" applyBorder="1" applyAlignment="1">
      <alignment horizontal="left" vertical="center"/>
    </xf>
    <xf numFmtId="0" fontId="31" fillId="17" borderId="10" xfId="0" applyFont="1" applyFill="1" applyBorder="1" applyAlignment="1">
      <alignment horizontal="left" vertical="center"/>
    </xf>
    <xf numFmtId="0" fontId="32" fillId="17" borderId="9" xfId="0" applyFont="1" applyFill="1" applyBorder="1" applyAlignment="1">
      <alignment horizontal="left" vertical="center"/>
    </xf>
    <xf numFmtId="0" fontId="36" fillId="0" borderId="10" xfId="0" applyFont="1" applyFill="1" applyBorder="1" applyAlignment="1">
      <alignment horizontal="left" vertical="center"/>
    </xf>
    <xf numFmtId="0" fontId="35" fillId="0" borderId="9" xfId="0" applyFont="1" applyFill="1" applyBorder="1" applyAlignment="1">
      <alignment horizontal="left" vertical="center"/>
    </xf>
    <xf numFmtId="0" fontId="36" fillId="19" borderId="10" xfId="0" applyFont="1" applyFill="1" applyBorder="1" applyAlignment="1">
      <alignment horizontal="left" vertical="center"/>
    </xf>
    <xf numFmtId="0" fontId="35" fillId="19" borderId="9" xfId="0" applyFont="1" applyFill="1" applyBorder="1" applyAlignment="1">
      <alignment horizontal="left" vertical="center"/>
    </xf>
    <xf numFmtId="0" fontId="9" fillId="13" borderId="10" xfId="0" applyFont="1" applyFill="1" applyBorder="1" applyAlignment="1">
      <alignment horizontal="left" vertical="center"/>
    </xf>
    <xf numFmtId="0" fontId="11" fillId="13" borderId="9" xfId="0" applyFont="1" applyFill="1" applyBorder="1" applyAlignment="1">
      <alignment horizontal="left" vertical="center"/>
    </xf>
    <xf numFmtId="0" fontId="31" fillId="6" borderId="10" xfId="0" applyFont="1" applyFill="1" applyBorder="1" applyAlignment="1">
      <alignment horizontal="left" vertical="center"/>
    </xf>
    <xf numFmtId="0" fontId="32" fillId="6" borderId="9" xfId="0" applyFont="1" applyFill="1" applyBorder="1" applyAlignment="1">
      <alignment horizontal="left" vertical="center"/>
    </xf>
    <xf numFmtId="0" fontId="9" fillId="10" borderId="10" xfId="0" applyFont="1" applyFill="1" applyBorder="1" applyAlignment="1">
      <alignment horizontal="left" vertical="center"/>
    </xf>
    <xf numFmtId="0" fontId="11" fillId="10" borderId="16" xfId="0" applyFont="1" applyFill="1" applyBorder="1" applyAlignment="1">
      <alignment horizontal="left" vertical="center"/>
    </xf>
    <xf numFmtId="0" fontId="36" fillId="15" borderId="10" xfId="0" applyFont="1" applyFill="1" applyBorder="1" applyAlignment="1">
      <alignment horizontal="left" vertical="center"/>
    </xf>
    <xf numFmtId="0" fontId="35" fillId="15" borderId="9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11" fillId="4" borderId="4" xfId="0" applyFont="1" applyFill="1" applyBorder="1" applyAlignment="1">
      <alignment horizontal="left" vertical="center"/>
    </xf>
    <xf numFmtId="0" fontId="36" fillId="19" borderId="4" xfId="0" applyFont="1" applyFill="1" applyBorder="1" applyAlignment="1">
      <alignment horizontal="left" vertical="center"/>
    </xf>
    <xf numFmtId="0" fontId="35" fillId="19" borderId="4" xfId="0" applyFont="1" applyFill="1" applyBorder="1" applyAlignment="1">
      <alignment horizontal="left" vertical="center"/>
    </xf>
    <xf numFmtId="0" fontId="36" fillId="18" borderId="4" xfId="0" applyFont="1" applyFill="1" applyBorder="1" applyAlignment="1">
      <alignment horizontal="left" vertical="center"/>
    </xf>
    <xf numFmtId="0" fontId="35" fillId="18" borderId="4" xfId="0" applyFont="1" applyFill="1" applyBorder="1" applyAlignment="1">
      <alignment horizontal="left" vertical="center"/>
    </xf>
    <xf numFmtId="0" fontId="31" fillId="21" borderId="4" xfId="0" applyFont="1" applyFill="1" applyBorder="1" applyAlignment="1">
      <alignment horizontal="left" vertical="center"/>
    </xf>
    <xf numFmtId="0" fontId="32" fillId="21" borderId="4" xfId="0" applyFont="1" applyFill="1" applyBorder="1" applyAlignment="1">
      <alignment horizontal="left" vertical="center"/>
    </xf>
    <xf numFmtId="0" fontId="9" fillId="16" borderId="4" xfId="0" applyFont="1" applyFill="1" applyBorder="1" applyAlignment="1">
      <alignment horizontal="left" vertical="center"/>
    </xf>
    <xf numFmtId="0" fontId="11" fillId="16" borderId="4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0" fontId="9" fillId="8" borderId="4" xfId="0" applyFont="1" applyFill="1" applyBorder="1" applyAlignment="1">
      <alignment horizontal="left" vertical="center"/>
    </xf>
    <xf numFmtId="0" fontId="11" fillId="8" borderId="4" xfId="0" applyFont="1" applyFill="1" applyBorder="1" applyAlignment="1">
      <alignment horizontal="left" vertical="center"/>
    </xf>
    <xf numFmtId="0" fontId="39" fillId="2" borderId="4" xfId="0" applyFont="1" applyFill="1" applyBorder="1" applyAlignment="1">
      <alignment horizontal="left" vertical="center"/>
    </xf>
    <xf numFmtId="0" fontId="40" fillId="2" borderId="4" xfId="0" applyFont="1" applyFill="1" applyBorder="1" applyAlignment="1">
      <alignment horizontal="left" vertical="center"/>
    </xf>
    <xf numFmtId="0" fontId="39" fillId="17" borderId="4" xfId="0" applyFont="1" applyFill="1" applyBorder="1" applyAlignment="1">
      <alignment horizontal="left" vertical="center"/>
    </xf>
    <xf numFmtId="0" fontId="40" fillId="17" borderId="4" xfId="0" applyFont="1" applyFill="1" applyBorder="1" applyAlignment="1">
      <alignment horizontal="left" vertical="center"/>
    </xf>
    <xf numFmtId="0" fontId="31" fillId="17" borderId="5" xfId="0" applyFont="1" applyFill="1" applyBorder="1" applyAlignment="1">
      <alignment horizontal="left" vertical="center"/>
    </xf>
    <xf numFmtId="0" fontId="32" fillId="17" borderId="5" xfId="0" applyFont="1" applyFill="1" applyBorder="1" applyAlignment="1">
      <alignment horizontal="left" vertical="center"/>
    </xf>
    <xf numFmtId="0" fontId="37" fillId="6" borderId="5" xfId="0" applyFont="1" applyFill="1" applyBorder="1" applyAlignment="1">
      <alignment horizontal="left" vertical="center"/>
    </xf>
    <xf numFmtId="0" fontId="38" fillId="6" borderId="5" xfId="0" applyFont="1" applyFill="1" applyBorder="1" applyAlignment="1">
      <alignment horizontal="left" vertical="center"/>
    </xf>
    <xf numFmtId="0" fontId="9" fillId="16" borderId="5" xfId="0" applyFont="1" applyFill="1" applyBorder="1" applyAlignment="1">
      <alignment horizontal="left" vertical="center"/>
    </xf>
    <xf numFmtId="0" fontId="11" fillId="16" borderId="5" xfId="0" applyFont="1" applyFill="1" applyBorder="1" applyAlignment="1">
      <alignment horizontal="left" vertical="center"/>
    </xf>
    <xf numFmtId="0" fontId="31" fillId="21" borderId="5" xfId="0" applyFont="1" applyFill="1" applyBorder="1" applyAlignment="1">
      <alignment horizontal="left" vertical="center"/>
    </xf>
    <xf numFmtId="0" fontId="32" fillId="21" borderId="5" xfId="0" applyFont="1" applyFill="1" applyBorder="1" applyAlignment="1">
      <alignment horizontal="left" vertical="center"/>
    </xf>
    <xf numFmtId="0" fontId="39" fillId="17" borderId="5" xfId="0" applyFont="1" applyFill="1" applyBorder="1" applyAlignment="1">
      <alignment horizontal="left" vertical="center"/>
    </xf>
    <xf numFmtId="0" fontId="40" fillId="17" borderId="5" xfId="0" applyFont="1" applyFill="1" applyBorder="1" applyAlignment="1">
      <alignment horizontal="left" vertical="center"/>
    </xf>
    <xf numFmtId="0" fontId="36" fillId="19" borderId="5" xfId="0" applyFont="1" applyFill="1" applyBorder="1" applyAlignment="1">
      <alignment horizontal="left" vertical="center"/>
    </xf>
    <xf numFmtId="0" fontId="35" fillId="19" borderId="5" xfId="0" applyFont="1" applyFill="1" applyBorder="1" applyAlignment="1">
      <alignment horizontal="left" vertical="center"/>
    </xf>
    <xf numFmtId="0" fontId="33" fillId="11" borderId="5" xfId="0" applyFont="1" applyFill="1" applyBorder="1" applyAlignment="1">
      <alignment horizontal="left" vertical="center"/>
    </xf>
    <xf numFmtId="0" fontId="34" fillId="11" borderId="5" xfId="0" applyFont="1" applyFill="1" applyBorder="1" applyAlignment="1">
      <alignment horizontal="left" vertical="center"/>
    </xf>
    <xf numFmtId="0" fontId="9" fillId="20" borderId="5" xfId="0" applyFont="1" applyFill="1" applyBorder="1" applyAlignment="1">
      <alignment horizontal="left" vertical="center"/>
    </xf>
    <xf numFmtId="0" fontId="11" fillId="20" borderId="5" xfId="0" applyFont="1" applyFill="1" applyBorder="1" applyAlignment="1">
      <alignment horizontal="left" vertical="center"/>
    </xf>
    <xf numFmtId="0" fontId="36" fillId="18" borderId="5" xfId="0" applyFont="1" applyFill="1" applyBorder="1" applyAlignment="1">
      <alignment horizontal="left" vertical="center"/>
    </xf>
    <xf numFmtId="0" fontId="35" fillId="18" borderId="5" xfId="0" applyFont="1" applyFill="1" applyBorder="1" applyAlignment="1">
      <alignment horizontal="left" vertical="center"/>
    </xf>
    <xf numFmtId="0" fontId="31" fillId="12" borderId="5" xfId="0" applyFont="1" applyFill="1" applyBorder="1" applyAlignment="1">
      <alignment horizontal="left" vertical="center"/>
    </xf>
    <xf numFmtId="0" fontId="32" fillId="12" borderId="5" xfId="0" applyFont="1" applyFill="1" applyBorder="1" applyAlignment="1">
      <alignment horizontal="left" vertical="center"/>
    </xf>
    <xf numFmtId="0" fontId="39" fillId="2" borderId="5" xfId="0" applyFont="1" applyFill="1" applyBorder="1" applyAlignment="1">
      <alignment horizontal="left" vertical="center"/>
    </xf>
    <xf numFmtId="0" fontId="40" fillId="2" borderId="5" xfId="0" applyFont="1" applyFill="1" applyBorder="1" applyAlignment="1">
      <alignment horizontal="left" vertical="center"/>
    </xf>
    <xf numFmtId="0" fontId="9" fillId="9" borderId="5" xfId="0" applyFont="1" applyFill="1" applyBorder="1" applyAlignment="1">
      <alignment horizontal="left" vertical="center"/>
    </xf>
    <xf numFmtId="0" fontId="11" fillId="9" borderId="5" xfId="0" applyFont="1" applyFill="1" applyBorder="1" applyAlignment="1">
      <alignment horizontal="left" vertical="center"/>
    </xf>
    <xf numFmtId="0" fontId="36" fillId="18" borderId="6" xfId="0" applyFont="1" applyFill="1" applyBorder="1" applyAlignment="1">
      <alignment horizontal="left" vertical="center"/>
    </xf>
    <xf numFmtId="0" fontId="35" fillId="18" borderId="6" xfId="0" applyFont="1" applyFill="1" applyBorder="1" applyAlignment="1">
      <alignment horizontal="left" vertical="center"/>
    </xf>
    <xf numFmtId="0" fontId="37" fillId="6" borderId="6" xfId="0" applyFont="1" applyFill="1" applyBorder="1" applyAlignment="1">
      <alignment horizontal="left" vertical="center"/>
    </xf>
    <xf numFmtId="0" fontId="38" fillId="6" borderId="6" xfId="0" applyFont="1" applyFill="1" applyBorder="1" applyAlignment="1">
      <alignment horizontal="left" vertical="center"/>
    </xf>
    <xf numFmtId="0" fontId="31" fillId="17" borderId="6" xfId="0" applyFont="1" applyFill="1" applyBorder="1" applyAlignment="1">
      <alignment horizontal="left" vertical="center"/>
    </xf>
    <xf numFmtId="0" fontId="32" fillId="17" borderId="6" xfId="0" applyFont="1" applyFill="1" applyBorder="1" applyAlignment="1">
      <alignment horizontal="left" vertical="center"/>
    </xf>
    <xf numFmtId="0" fontId="31" fillId="12" borderId="6" xfId="0" applyFont="1" applyFill="1" applyBorder="1" applyAlignment="1">
      <alignment horizontal="left" vertical="center"/>
    </xf>
    <xf numFmtId="0" fontId="32" fillId="12" borderId="6" xfId="0" applyFont="1" applyFill="1" applyBorder="1" applyAlignment="1">
      <alignment horizontal="left" vertical="center"/>
    </xf>
    <xf numFmtId="0" fontId="9" fillId="20" borderId="6" xfId="0" applyFont="1" applyFill="1" applyBorder="1" applyAlignment="1">
      <alignment horizontal="left" vertical="center"/>
    </xf>
    <xf numFmtId="0" fontId="11" fillId="20" borderId="6" xfId="0" applyFont="1" applyFill="1" applyBorder="1" applyAlignment="1">
      <alignment horizontal="left" vertical="center"/>
    </xf>
    <xf numFmtId="0" fontId="39" fillId="2" borderId="6" xfId="0" applyFont="1" applyFill="1" applyBorder="1" applyAlignment="1">
      <alignment horizontal="left" vertical="center"/>
    </xf>
    <xf numFmtId="0" fontId="40" fillId="2" borderId="6" xfId="0" applyFont="1" applyFill="1" applyBorder="1" applyAlignment="1">
      <alignment horizontal="left" vertical="center"/>
    </xf>
    <xf numFmtId="0" fontId="9" fillId="9" borderId="6" xfId="0" applyFont="1" applyFill="1" applyBorder="1" applyAlignment="1">
      <alignment horizontal="left" vertical="center"/>
    </xf>
    <xf numFmtId="0" fontId="11" fillId="9" borderId="6" xfId="0" applyFont="1" applyFill="1" applyBorder="1" applyAlignment="1">
      <alignment horizontal="left" vertical="center"/>
    </xf>
    <xf numFmtId="0" fontId="41" fillId="22" borderId="7" xfId="0" applyFont="1" applyFill="1" applyBorder="1" applyAlignment="1">
      <alignment horizontal="left" vertical="center"/>
    </xf>
    <xf numFmtId="0" fontId="42" fillId="22" borderId="8" xfId="0" applyFont="1" applyFill="1" applyBorder="1" applyAlignment="1">
      <alignment horizontal="left" vertical="center"/>
    </xf>
    <xf numFmtId="0" fontId="36" fillId="23" borderId="7" xfId="0" applyFont="1" applyFill="1" applyBorder="1" applyAlignment="1">
      <alignment horizontal="left" vertical="center"/>
    </xf>
    <xf numFmtId="0" fontId="35" fillId="23" borderId="8" xfId="0" applyFont="1" applyFill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9" fillId="0" borderId="18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</cellXfs>
  <cellStyles count="39">
    <cellStyle name="Normal" xfId="0"/>
    <cellStyle name="?? [0.00]_PRODUCT DETAIL Q1" xfId="16"/>
    <cellStyle name="?? [0]_1202" xfId="17"/>
    <cellStyle name="???? [0.00]_PRODUCT DETAIL Q1" xfId="18"/>
    <cellStyle name="????_PRODUCT DETAIL Q1" xfId="19"/>
    <cellStyle name="???[0]_Book1" xfId="20"/>
    <cellStyle name="???_95" xfId="21"/>
    <cellStyle name="??_(????)??????" xfId="22"/>
    <cellStyle name="Comma" xfId="23"/>
    <cellStyle name="Comma [0]" xfId="24"/>
    <cellStyle name="Currency" xfId="25"/>
    <cellStyle name="Currency [0]" xfId="26"/>
    <cellStyle name="Db cong 1" xfId="27"/>
    <cellStyle name="Db cong tien 1" xfId="28"/>
    <cellStyle name="Db dien giai 1" xfId="29"/>
    <cellStyle name="Db DT" xfId="30"/>
    <cellStyle name="Db DT2" xfId="31"/>
    <cellStyle name="Db DU" xfId="32"/>
    <cellStyle name="Db DU2" xfId="33"/>
    <cellStyle name="Db lct 1" xfId="34"/>
    <cellStyle name="Db nct" xfId="35"/>
    <cellStyle name="Db sct 1" xfId="36"/>
    <cellStyle name="Db so du 1" xfId="37"/>
    <cellStyle name="Db so tien 1" xfId="38"/>
    <cellStyle name="Db stt" xfId="39"/>
    <cellStyle name="Db thang 1" xfId="40"/>
    <cellStyle name="Followed Hyperlink" xfId="41"/>
    <cellStyle name="Header1" xfId="42"/>
    <cellStyle name="Header2" xfId="43"/>
    <cellStyle name="Hyperlink" xfId="44"/>
    <cellStyle name="Normal_Sheet1" xfId="45"/>
    <cellStyle name="Percent" xfId="46"/>
    <cellStyle name="Tde bang tinh 1" xfId="47"/>
    <cellStyle name="Tde cong 1" xfId="48"/>
    <cellStyle name="Tde cot 1" xfId="49"/>
    <cellStyle name="Tde cty" xfId="50"/>
    <cellStyle name="Tde dvt 1" xfId="51"/>
    <cellStyle name="Tde mau so 1" xfId="52"/>
    <cellStyle name="Tde thoi gian 1" xfId="5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1"/>
  <sheetViews>
    <sheetView tabSelected="1" zoomScale="75" zoomScaleNormal="75" workbookViewId="0" topLeftCell="D1">
      <pane ySplit="3" topLeftCell="BM13" activePane="bottomLeft" state="frozen"/>
      <selection pane="topLeft" activeCell="M1" sqref="M1"/>
      <selection pane="bottomLeft" activeCell="L11" sqref="L11"/>
    </sheetView>
  </sheetViews>
  <sheetFormatPr defaultColWidth="8.66015625" defaultRowHeight="18"/>
  <cols>
    <col min="1" max="1" width="3.66015625" style="6" bestFit="1" customWidth="1"/>
    <col min="2" max="2" width="6.41015625" style="2" bestFit="1" customWidth="1"/>
    <col min="3" max="3" width="7" style="2" customWidth="1"/>
    <col min="4" max="4" width="3.58203125" style="2" bestFit="1" customWidth="1"/>
    <col min="5" max="28" width="5.33203125" style="2" customWidth="1"/>
    <col min="29" max="29" width="4.41015625" style="2" bestFit="1" customWidth="1"/>
    <col min="30" max="30" width="3.33203125" style="2" bestFit="1" customWidth="1"/>
    <col min="31" max="16384" width="8.83203125" style="2" customWidth="1"/>
  </cols>
  <sheetData>
    <row r="1" spans="1:28" ht="18.75">
      <c r="A1" s="261" t="s">
        <v>0</v>
      </c>
      <c r="B1" s="261"/>
      <c r="C1" s="261"/>
      <c r="D1" s="261"/>
      <c r="E1" s="261"/>
      <c r="F1" s="262" t="s">
        <v>6</v>
      </c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</row>
    <row r="2" spans="1:28" ht="18.75" customHeight="1">
      <c r="A2" s="262" t="s">
        <v>1</v>
      </c>
      <c r="B2" s="262"/>
      <c r="C2" s="262"/>
      <c r="D2" s="262"/>
      <c r="E2" s="3"/>
      <c r="F2" s="6"/>
      <c r="I2" s="7"/>
      <c r="J2" s="6"/>
      <c r="K2" s="262" t="s">
        <v>7</v>
      </c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4" t="s">
        <v>21</v>
      </c>
      <c r="Y2" s="264"/>
      <c r="Z2" s="264"/>
      <c r="AA2" s="264"/>
      <c r="AB2" s="264"/>
    </row>
    <row r="3" spans="1:28" s="4" customFormat="1" ht="20.25" customHeight="1">
      <c r="A3" s="4" t="s">
        <v>2</v>
      </c>
      <c r="B3" s="4" t="s">
        <v>3</v>
      </c>
      <c r="C3" s="4" t="s">
        <v>4</v>
      </c>
      <c r="D3" s="4" t="s">
        <v>5</v>
      </c>
      <c r="E3" s="263" t="s">
        <v>8</v>
      </c>
      <c r="F3" s="263"/>
      <c r="G3" s="263" t="s">
        <v>9</v>
      </c>
      <c r="H3" s="263"/>
      <c r="I3" s="263" t="s">
        <v>10</v>
      </c>
      <c r="J3" s="263"/>
      <c r="K3" s="263" t="s">
        <v>11</v>
      </c>
      <c r="L3" s="263"/>
      <c r="M3" s="263" t="s">
        <v>12</v>
      </c>
      <c r="N3" s="263"/>
      <c r="O3" s="263" t="s">
        <v>13</v>
      </c>
      <c r="P3" s="263"/>
      <c r="Q3" s="263" t="s">
        <v>14</v>
      </c>
      <c r="R3" s="263"/>
      <c r="S3" s="263" t="s">
        <v>15</v>
      </c>
      <c r="T3" s="263"/>
      <c r="U3" s="263" t="s">
        <v>16</v>
      </c>
      <c r="V3" s="263"/>
      <c r="W3" s="263" t="s">
        <v>17</v>
      </c>
      <c r="X3" s="263"/>
      <c r="Y3" s="263" t="s">
        <v>18</v>
      </c>
      <c r="Z3" s="263"/>
      <c r="AA3" s="263" t="s">
        <v>19</v>
      </c>
      <c r="AB3" s="263"/>
    </row>
    <row r="4" spans="1:28" s="1" customFormat="1" ht="19.5" customHeight="1">
      <c r="A4" s="269">
        <v>2</v>
      </c>
      <c r="B4" s="265" t="s">
        <v>87</v>
      </c>
      <c r="C4" s="265" t="s">
        <v>75</v>
      </c>
      <c r="D4" s="20">
        <v>1</v>
      </c>
      <c r="E4" s="20" t="s">
        <v>22</v>
      </c>
      <c r="F4" s="20" t="s">
        <v>23</v>
      </c>
      <c r="G4" s="20" t="s">
        <v>22</v>
      </c>
      <c r="H4" s="20" t="s">
        <v>24</v>
      </c>
      <c r="I4" s="20" t="s">
        <v>22</v>
      </c>
      <c r="J4" s="20" t="s">
        <v>25</v>
      </c>
      <c r="K4" s="20" t="s">
        <v>22</v>
      </c>
      <c r="L4" s="20" t="s">
        <v>26</v>
      </c>
      <c r="M4" s="20" t="s">
        <v>22</v>
      </c>
      <c r="N4" s="20" t="s">
        <v>27</v>
      </c>
      <c r="O4" s="20" t="s">
        <v>22</v>
      </c>
      <c r="P4" s="20" t="s">
        <v>28</v>
      </c>
      <c r="Q4" s="20" t="s">
        <v>22</v>
      </c>
      <c r="R4" s="20" t="s">
        <v>29</v>
      </c>
      <c r="S4" s="20" t="s">
        <v>22</v>
      </c>
      <c r="T4" s="20" t="s">
        <v>30</v>
      </c>
      <c r="U4" s="20" t="s">
        <v>22</v>
      </c>
      <c r="V4" s="20" t="s">
        <v>31</v>
      </c>
      <c r="W4" s="20" t="s">
        <v>22</v>
      </c>
      <c r="X4" s="20" t="s">
        <v>32</v>
      </c>
      <c r="Y4" s="20" t="s">
        <v>22</v>
      </c>
      <c r="Z4" s="20" t="s">
        <v>33</v>
      </c>
      <c r="AA4" s="20" t="s">
        <v>22</v>
      </c>
      <c r="AB4" s="20" t="s">
        <v>34</v>
      </c>
    </row>
    <row r="5" spans="1:28" ht="18.75">
      <c r="A5" s="270"/>
      <c r="B5" s="266"/>
      <c r="C5" s="266"/>
      <c r="D5" s="15">
        <v>2</v>
      </c>
      <c r="E5" s="92" t="s">
        <v>36</v>
      </c>
      <c r="F5" s="93" t="s">
        <v>71</v>
      </c>
      <c r="G5" s="84" t="s">
        <v>65</v>
      </c>
      <c r="H5" s="85" t="s">
        <v>67</v>
      </c>
      <c r="I5" s="26" t="s">
        <v>52</v>
      </c>
      <c r="J5" s="27" t="s">
        <v>55</v>
      </c>
      <c r="K5" s="90" t="s">
        <v>53</v>
      </c>
      <c r="L5" s="91" t="s">
        <v>70</v>
      </c>
      <c r="M5" s="88" t="s">
        <v>36</v>
      </c>
      <c r="N5" s="89" t="s">
        <v>69</v>
      </c>
      <c r="O5" s="37" t="s">
        <v>40</v>
      </c>
      <c r="P5" s="38" t="s">
        <v>61</v>
      </c>
      <c r="Q5" s="16" t="s">
        <v>50</v>
      </c>
      <c r="R5" s="17" t="s">
        <v>51</v>
      </c>
      <c r="S5" s="94" t="s">
        <v>65</v>
      </c>
      <c r="T5" s="95" t="s">
        <v>72</v>
      </c>
      <c r="U5" s="98" t="s">
        <v>57</v>
      </c>
      <c r="V5" s="99" t="s">
        <v>75</v>
      </c>
      <c r="W5" s="41" t="s">
        <v>65</v>
      </c>
      <c r="X5" s="41" t="s">
        <v>64</v>
      </c>
      <c r="Y5" s="42" t="s">
        <v>36</v>
      </c>
      <c r="Z5" s="43" t="s">
        <v>66</v>
      </c>
      <c r="AA5" s="110" t="s">
        <v>83</v>
      </c>
      <c r="AB5" s="111" t="s">
        <v>55</v>
      </c>
    </row>
    <row r="6" spans="1:30" ht="18.75">
      <c r="A6" s="270"/>
      <c r="B6" s="266"/>
      <c r="C6" s="266"/>
      <c r="D6" s="15">
        <v>3</v>
      </c>
      <c r="E6" s="86" t="s">
        <v>58</v>
      </c>
      <c r="F6" s="87" t="s">
        <v>68</v>
      </c>
      <c r="G6" s="102" t="s">
        <v>52</v>
      </c>
      <c r="H6" s="103" t="s">
        <v>78</v>
      </c>
      <c r="I6" s="26" t="s">
        <v>52</v>
      </c>
      <c r="J6" s="27" t="s">
        <v>55</v>
      </c>
      <c r="K6" s="88" t="s">
        <v>36</v>
      </c>
      <c r="L6" s="89" t="s">
        <v>69</v>
      </c>
      <c r="M6" s="119" t="s">
        <v>40</v>
      </c>
      <c r="N6" s="120" t="s">
        <v>61</v>
      </c>
      <c r="O6" s="96" t="s">
        <v>73</v>
      </c>
      <c r="P6" s="97" t="s">
        <v>74</v>
      </c>
      <c r="Q6" s="98" t="s">
        <v>57</v>
      </c>
      <c r="R6" s="99" t="s">
        <v>75</v>
      </c>
      <c r="S6" s="125" t="s">
        <v>65</v>
      </c>
      <c r="T6" s="126" t="s">
        <v>72</v>
      </c>
      <c r="U6" s="84" t="s">
        <v>65</v>
      </c>
      <c r="V6" s="85" t="s">
        <v>67</v>
      </c>
      <c r="W6" s="42" t="s">
        <v>36</v>
      </c>
      <c r="X6" s="43" t="s">
        <v>66</v>
      </c>
      <c r="Y6" s="110" t="s">
        <v>83</v>
      </c>
      <c r="Z6" s="111" t="s">
        <v>55</v>
      </c>
      <c r="AA6" s="108" t="s">
        <v>81</v>
      </c>
      <c r="AB6" s="109" t="s">
        <v>66</v>
      </c>
      <c r="AC6" s="5"/>
      <c r="AD6" s="5"/>
    </row>
    <row r="7" spans="1:28" ht="18.75">
      <c r="A7" s="270"/>
      <c r="B7" s="266"/>
      <c r="C7" s="266"/>
      <c r="D7" s="15">
        <v>4</v>
      </c>
      <c r="E7" s="90" t="s">
        <v>53</v>
      </c>
      <c r="F7" s="91" t="s">
        <v>70</v>
      </c>
      <c r="G7" s="96" t="s">
        <v>73</v>
      </c>
      <c r="H7" s="97" t="s">
        <v>74</v>
      </c>
      <c r="I7" s="92" t="s">
        <v>36</v>
      </c>
      <c r="J7" s="93" t="s">
        <v>71</v>
      </c>
      <c r="K7" s="37" t="s">
        <v>40</v>
      </c>
      <c r="L7" s="38" t="s">
        <v>61</v>
      </c>
      <c r="M7" s="86" t="s">
        <v>58</v>
      </c>
      <c r="N7" s="87" t="s">
        <v>68</v>
      </c>
      <c r="O7" s="88" t="s">
        <v>36</v>
      </c>
      <c r="P7" s="89" t="s">
        <v>69</v>
      </c>
      <c r="Q7" s="84" t="s">
        <v>65</v>
      </c>
      <c r="R7" s="85" t="s">
        <v>67</v>
      </c>
      <c r="S7" s="16" t="s">
        <v>50</v>
      </c>
      <c r="T7" s="17" t="s">
        <v>51</v>
      </c>
      <c r="U7" s="102" t="s">
        <v>52</v>
      </c>
      <c r="V7" s="103" t="s">
        <v>78</v>
      </c>
      <c r="W7" s="108" t="s">
        <v>81</v>
      </c>
      <c r="X7" s="109" t="s">
        <v>66</v>
      </c>
      <c r="Y7" s="94" t="s">
        <v>65</v>
      </c>
      <c r="Z7" s="95" t="s">
        <v>72</v>
      </c>
      <c r="AA7" s="33" t="s">
        <v>65</v>
      </c>
      <c r="AB7" s="33" t="s">
        <v>64</v>
      </c>
    </row>
    <row r="8" spans="1:30" ht="18.75">
      <c r="A8" s="271"/>
      <c r="B8" s="267"/>
      <c r="C8" s="267"/>
      <c r="D8" s="44">
        <v>5</v>
      </c>
      <c r="E8" s="63" t="s">
        <v>52</v>
      </c>
      <c r="F8" s="64" t="s">
        <v>55</v>
      </c>
      <c r="G8" s="65" t="s">
        <v>58</v>
      </c>
      <c r="H8" s="114" t="s">
        <v>68</v>
      </c>
      <c r="I8" s="115" t="s">
        <v>73</v>
      </c>
      <c r="J8" s="116" t="s">
        <v>74</v>
      </c>
      <c r="K8" s="117" t="s">
        <v>58</v>
      </c>
      <c r="L8" s="118" t="s">
        <v>66</v>
      </c>
      <c r="M8" s="94" t="s">
        <v>41</v>
      </c>
      <c r="N8" s="95" t="s">
        <v>72</v>
      </c>
      <c r="O8" s="121" t="s">
        <v>53</v>
      </c>
      <c r="P8" s="122" t="s">
        <v>70</v>
      </c>
      <c r="Q8" s="123" t="s">
        <v>52</v>
      </c>
      <c r="R8" s="124" t="s">
        <v>78</v>
      </c>
      <c r="S8" s="98" t="s">
        <v>57</v>
      </c>
      <c r="T8" s="99" t="s">
        <v>75</v>
      </c>
      <c r="U8" s="127" t="s">
        <v>50</v>
      </c>
      <c r="V8" s="128" t="s">
        <v>51</v>
      </c>
      <c r="W8" s="129" t="s">
        <v>83</v>
      </c>
      <c r="X8" s="130" t="s">
        <v>55</v>
      </c>
      <c r="Y8" s="131" t="s">
        <v>81</v>
      </c>
      <c r="Z8" s="132" t="s">
        <v>66</v>
      </c>
      <c r="AA8" s="133" t="s">
        <v>65</v>
      </c>
      <c r="AB8" s="133" t="s">
        <v>64</v>
      </c>
      <c r="AC8" s="5"/>
      <c r="AD8" s="5"/>
    </row>
    <row r="9" spans="1:28" ht="18.75">
      <c r="A9" s="269">
        <v>3</v>
      </c>
      <c r="B9" s="265" t="s">
        <v>88</v>
      </c>
      <c r="C9" s="265" t="s">
        <v>76</v>
      </c>
      <c r="D9" s="14">
        <v>1</v>
      </c>
      <c r="E9" s="154" t="s">
        <v>52</v>
      </c>
      <c r="F9" s="155" t="s">
        <v>55</v>
      </c>
      <c r="G9" s="198" t="s">
        <v>41</v>
      </c>
      <c r="H9" s="199" t="s">
        <v>80</v>
      </c>
      <c r="I9" s="158" t="s">
        <v>50</v>
      </c>
      <c r="J9" s="159" t="s">
        <v>76</v>
      </c>
      <c r="K9" s="160" t="s">
        <v>83</v>
      </c>
      <c r="L9" s="161" t="s">
        <v>55</v>
      </c>
      <c r="M9" s="162" t="s">
        <v>73</v>
      </c>
      <c r="N9" s="163" t="s">
        <v>74</v>
      </c>
      <c r="O9" s="204" t="s">
        <v>65</v>
      </c>
      <c r="P9" s="205" t="s">
        <v>79</v>
      </c>
      <c r="Q9" s="212" t="s">
        <v>53</v>
      </c>
      <c r="R9" s="213" t="s">
        <v>88</v>
      </c>
      <c r="S9" s="49" t="s">
        <v>53</v>
      </c>
      <c r="T9" s="50" t="s">
        <v>54</v>
      </c>
      <c r="U9" s="170" t="s">
        <v>81</v>
      </c>
      <c r="V9" s="171" t="s">
        <v>66</v>
      </c>
      <c r="W9" s="184" t="s">
        <v>60</v>
      </c>
      <c r="X9" s="185" t="s">
        <v>61</v>
      </c>
      <c r="Y9" s="58" t="s">
        <v>40</v>
      </c>
      <c r="Z9" s="59" t="s">
        <v>59</v>
      </c>
      <c r="AA9" s="56" t="s">
        <v>52</v>
      </c>
      <c r="AB9" s="57" t="s">
        <v>56</v>
      </c>
    </row>
    <row r="10" spans="1:30" ht="18.75">
      <c r="A10" s="270"/>
      <c r="B10" s="266"/>
      <c r="C10" s="266"/>
      <c r="D10" s="15">
        <v>2</v>
      </c>
      <c r="E10" s="70" t="s">
        <v>52</v>
      </c>
      <c r="F10" s="71" t="s">
        <v>55</v>
      </c>
      <c r="G10" s="172" t="s">
        <v>57</v>
      </c>
      <c r="H10" s="173" t="s">
        <v>75</v>
      </c>
      <c r="I10" s="174" t="s">
        <v>65</v>
      </c>
      <c r="J10" s="175" t="s">
        <v>80</v>
      </c>
      <c r="K10" s="176" t="s">
        <v>73</v>
      </c>
      <c r="L10" s="177" t="s">
        <v>74</v>
      </c>
      <c r="M10" s="16" t="s">
        <v>50</v>
      </c>
      <c r="N10" s="17" t="s">
        <v>51</v>
      </c>
      <c r="O10" s="178" t="s">
        <v>83</v>
      </c>
      <c r="P10" s="179" t="s">
        <v>55</v>
      </c>
      <c r="Q10" s="212" t="s">
        <v>53</v>
      </c>
      <c r="R10" s="213" t="s">
        <v>88</v>
      </c>
      <c r="S10" s="180" t="s">
        <v>81</v>
      </c>
      <c r="T10" s="181" t="s">
        <v>66</v>
      </c>
      <c r="U10" s="182" t="s">
        <v>52</v>
      </c>
      <c r="V10" s="183" t="s">
        <v>78</v>
      </c>
      <c r="W10" s="74" t="s">
        <v>52</v>
      </c>
      <c r="X10" s="75" t="s">
        <v>56</v>
      </c>
      <c r="Y10" s="66" t="s">
        <v>53</v>
      </c>
      <c r="Z10" s="67" t="s">
        <v>54</v>
      </c>
      <c r="AA10" s="184" t="s">
        <v>60</v>
      </c>
      <c r="AB10" s="185" t="s">
        <v>61</v>
      </c>
      <c r="AC10" s="5"/>
      <c r="AD10" s="5"/>
    </row>
    <row r="11" spans="1:30" ht="18.75">
      <c r="A11" s="270"/>
      <c r="B11" s="266"/>
      <c r="C11" s="266"/>
      <c r="D11" s="15">
        <v>3</v>
      </c>
      <c r="E11" s="186" t="s">
        <v>65</v>
      </c>
      <c r="F11" s="187" t="s">
        <v>79</v>
      </c>
      <c r="G11" s="194" t="s">
        <v>65</v>
      </c>
      <c r="H11" s="195" t="s">
        <v>67</v>
      </c>
      <c r="I11" s="174" t="s">
        <v>41</v>
      </c>
      <c r="J11" s="175" t="s">
        <v>80</v>
      </c>
      <c r="K11" s="16" t="s">
        <v>52</v>
      </c>
      <c r="L11" s="17" t="s">
        <v>51</v>
      </c>
      <c r="M11" s="178" t="s">
        <v>83</v>
      </c>
      <c r="N11" s="179" t="s">
        <v>55</v>
      </c>
      <c r="O11" s="190" t="s">
        <v>42</v>
      </c>
      <c r="P11" s="191" t="s">
        <v>84</v>
      </c>
      <c r="Q11" s="166" t="s">
        <v>58</v>
      </c>
      <c r="R11" s="167" t="s">
        <v>66</v>
      </c>
      <c r="S11" s="192" t="s">
        <v>52</v>
      </c>
      <c r="T11" s="193" t="s">
        <v>85</v>
      </c>
      <c r="U11" s="182" t="s">
        <v>52</v>
      </c>
      <c r="V11" s="183" t="s">
        <v>78</v>
      </c>
      <c r="W11" s="66" t="s">
        <v>53</v>
      </c>
      <c r="X11" s="67" t="s">
        <v>54</v>
      </c>
      <c r="Y11" s="74" t="s">
        <v>52</v>
      </c>
      <c r="Z11" s="75" t="s">
        <v>56</v>
      </c>
      <c r="AA11" s="68" t="s">
        <v>40</v>
      </c>
      <c r="AB11" s="69" t="s">
        <v>59</v>
      </c>
      <c r="AC11" s="5"/>
      <c r="AD11" s="5"/>
    </row>
    <row r="12" spans="1:30" ht="18.75">
      <c r="A12" s="270"/>
      <c r="B12" s="266"/>
      <c r="C12" s="266"/>
      <c r="D12" s="15">
        <v>4</v>
      </c>
      <c r="E12" s="172" t="s">
        <v>57</v>
      </c>
      <c r="F12" s="173" t="s">
        <v>75</v>
      </c>
      <c r="G12" s="188" t="s">
        <v>50</v>
      </c>
      <c r="H12" s="189" t="s">
        <v>76</v>
      </c>
      <c r="I12" s="70" t="s">
        <v>52</v>
      </c>
      <c r="J12" s="71" t="s">
        <v>55</v>
      </c>
      <c r="K12" s="190" t="s">
        <v>42</v>
      </c>
      <c r="L12" s="191" t="s">
        <v>84</v>
      </c>
      <c r="M12" s="186" t="s">
        <v>65</v>
      </c>
      <c r="N12" s="187" t="s">
        <v>79</v>
      </c>
      <c r="O12" s="176" t="s">
        <v>73</v>
      </c>
      <c r="P12" s="177" t="s">
        <v>74</v>
      </c>
      <c r="Q12" s="180" t="s">
        <v>81</v>
      </c>
      <c r="R12" s="181" t="s">
        <v>66</v>
      </c>
      <c r="S12" s="206" t="s">
        <v>52</v>
      </c>
      <c r="T12" s="207" t="s">
        <v>85</v>
      </c>
      <c r="U12" s="72" t="s">
        <v>58</v>
      </c>
      <c r="V12" s="73" t="s">
        <v>66</v>
      </c>
      <c r="W12" s="68" t="s">
        <v>40</v>
      </c>
      <c r="X12" s="69" t="s">
        <v>59</v>
      </c>
      <c r="Y12" s="184" t="s">
        <v>60</v>
      </c>
      <c r="Z12" s="185" t="s">
        <v>61</v>
      </c>
      <c r="AA12" s="66" t="s">
        <v>53</v>
      </c>
      <c r="AB12" s="67" t="s">
        <v>54</v>
      </c>
      <c r="AC12" s="5"/>
      <c r="AD12" s="5"/>
    </row>
    <row r="13" spans="1:30" ht="18.75">
      <c r="A13" s="271"/>
      <c r="B13" s="267"/>
      <c r="C13" s="267"/>
      <c r="D13" s="18">
        <v>5</v>
      </c>
      <c r="E13" s="196" t="s">
        <v>50</v>
      </c>
      <c r="F13" s="197" t="s">
        <v>76</v>
      </c>
      <c r="G13" s="156" t="s">
        <v>52</v>
      </c>
      <c r="H13" s="157" t="s">
        <v>78</v>
      </c>
      <c r="I13" s="200" t="s">
        <v>57</v>
      </c>
      <c r="J13" s="201" t="s">
        <v>75</v>
      </c>
      <c r="K13" s="21" t="s">
        <v>50</v>
      </c>
      <c r="L13" s="22" t="s">
        <v>51</v>
      </c>
      <c r="M13" s="202" t="s">
        <v>42</v>
      </c>
      <c r="N13" s="203" t="s">
        <v>84</v>
      </c>
      <c r="O13" s="61" t="s">
        <v>52</v>
      </c>
      <c r="P13" s="62" t="s">
        <v>85</v>
      </c>
      <c r="Q13" s="210" t="s">
        <v>86</v>
      </c>
      <c r="R13" s="211" t="s">
        <v>87</v>
      </c>
      <c r="S13" s="72" t="s">
        <v>58</v>
      </c>
      <c r="T13" s="73" t="s">
        <v>66</v>
      </c>
      <c r="U13" s="208" t="s">
        <v>65</v>
      </c>
      <c r="V13" s="209" t="s">
        <v>67</v>
      </c>
      <c r="W13" s="19"/>
      <c r="X13" s="19"/>
      <c r="Y13" s="19"/>
      <c r="Z13" s="19"/>
      <c r="AA13" s="19"/>
      <c r="AB13" s="19"/>
      <c r="AC13" s="5"/>
      <c r="AD13" s="5"/>
    </row>
    <row r="14" spans="1:28" ht="18.75">
      <c r="A14" s="269">
        <v>4</v>
      </c>
      <c r="B14" s="265" t="s">
        <v>88</v>
      </c>
      <c r="C14" s="265" t="s">
        <v>59</v>
      </c>
      <c r="D14" s="46">
        <v>1</v>
      </c>
      <c r="E14" s="134" t="s">
        <v>52</v>
      </c>
      <c r="F14" s="135" t="s">
        <v>55</v>
      </c>
      <c r="G14" s="136" t="s">
        <v>77</v>
      </c>
      <c r="H14" s="137" t="s">
        <v>76</v>
      </c>
      <c r="I14" s="92" t="s">
        <v>36</v>
      </c>
      <c r="J14" s="93" t="s">
        <v>71</v>
      </c>
      <c r="K14" s="90" t="s">
        <v>53</v>
      </c>
      <c r="L14" s="91" t="s">
        <v>70</v>
      </c>
      <c r="M14" s="140" t="s">
        <v>57</v>
      </c>
      <c r="N14" s="141" t="s">
        <v>75</v>
      </c>
      <c r="O14" s="61" t="s">
        <v>52</v>
      </c>
      <c r="P14" s="62" t="s">
        <v>85</v>
      </c>
      <c r="Q14" s="144" t="s">
        <v>52</v>
      </c>
      <c r="R14" s="145" t="s">
        <v>78</v>
      </c>
      <c r="S14" s="94" t="s">
        <v>65</v>
      </c>
      <c r="T14" s="95" t="s">
        <v>72</v>
      </c>
      <c r="U14" s="146" t="s">
        <v>36</v>
      </c>
      <c r="V14" s="147" t="s">
        <v>69</v>
      </c>
      <c r="W14" s="148" t="s">
        <v>52</v>
      </c>
      <c r="X14" s="149" t="s">
        <v>56</v>
      </c>
      <c r="Y14" s="150" t="s">
        <v>58</v>
      </c>
      <c r="Z14" s="151" t="s">
        <v>59</v>
      </c>
      <c r="AA14" s="24" t="s">
        <v>53</v>
      </c>
      <c r="AB14" s="25" t="s">
        <v>54</v>
      </c>
    </row>
    <row r="15" spans="1:30" ht="18.75">
      <c r="A15" s="270"/>
      <c r="B15" s="266"/>
      <c r="C15" s="266"/>
      <c r="D15" s="15">
        <v>2</v>
      </c>
      <c r="E15" s="101" t="s">
        <v>77</v>
      </c>
      <c r="F15" s="100" t="s">
        <v>76</v>
      </c>
      <c r="G15" s="92" t="s">
        <v>36</v>
      </c>
      <c r="H15" s="93" t="s">
        <v>71</v>
      </c>
      <c r="I15" s="26" t="s">
        <v>52</v>
      </c>
      <c r="J15" s="27" t="s">
        <v>55</v>
      </c>
      <c r="K15" s="16" t="s">
        <v>52</v>
      </c>
      <c r="L15" s="17" t="s">
        <v>51</v>
      </c>
      <c r="M15" s="86" t="s">
        <v>58</v>
      </c>
      <c r="N15" s="87" t="s">
        <v>68</v>
      </c>
      <c r="O15" s="90" t="s">
        <v>53</v>
      </c>
      <c r="P15" s="91" t="s">
        <v>70</v>
      </c>
      <c r="Q15" s="102" t="s">
        <v>52</v>
      </c>
      <c r="R15" s="103" t="s">
        <v>78</v>
      </c>
      <c r="S15" s="88" t="s">
        <v>36</v>
      </c>
      <c r="T15" s="89" t="s">
        <v>69</v>
      </c>
      <c r="U15" s="24" t="s">
        <v>53</v>
      </c>
      <c r="V15" s="25" t="s">
        <v>54</v>
      </c>
      <c r="W15" s="28" t="s">
        <v>52</v>
      </c>
      <c r="X15" s="29" t="s">
        <v>56</v>
      </c>
      <c r="Y15" s="94" t="s">
        <v>65</v>
      </c>
      <c r="Z15" s="95" t="s">
        <v>72</v>
      </c>
      <c r="AA15" s="34" t="s">
        <v>58</v>
      </c>
      <c r="AB15" s="35" t="s">
        <v>59</v>
      </c>
      <c r="AC15" s="5"/>
      <c r="AD15" s="5"/>
    </row>
    <row r="16" spans="1:28" ht="18.75">
      <c r="A16" s="270"/>
      <c r="B16" s="266"/>
      <c r="C16" s="266"/>
      <c r="D16" s="15">
        <v>3</v>
      </c>
      <c r="E16" s="86" t="s">
        <v>58</v>
      </c>
      <c r="F16" s="87" t="s">
        <v>68</v>
      </c>
      <c r="G16" s="90" t="s">
        <v>53</v>
      </c>
      <c r="H16" s="91" t="s">
        <v>70</v>
      </c>
      <c r="I16" s="51" t="s">
        <v>60</v>
      </c>
      <c r="J16" s="30" t="s">
        <v>63</v>
      </c>
      <c r="K16" s="138" t="s">
        <v>52</v>
      </c>
      <c r="L16" s="139" t="s">
        <v>51</v>
      </c>
      <c r="M16" s="26" t="s">
        <v>52</v>
      </c>
      <c r="N16" s="27" t="s">
        <v>55</v>
      </c>
      <c r="O16" s="98" t="s">
        <v>57</v>
      </c>
      <c r="P16" s="99" t="s">
        <v>75</v>
      </c>
      <c r="Q16" s="88" t="s">
        <v>36</v>
      </c>
      <c r="R16" s="89" t="s">
        <v>69</v>
      </c>
      <c r="S16" s="168" t="s">
        <v>52</v>
      </c>
      <c r="T16" s="169" t="s">
        <v>85</v>
      </c>
      <c r="U16" s="102" t="s">
        <v>52</v>
      </c>
      <c r="V16" s="103" t="s">
        <v>78</v>
      </c>
      <c r="W16" s="34" t="s">
        <v>58</v>
      </c>
      <c r="X16" s="35" t="s">
        <v>59</v>
      </c>
      <c r="Y16" s="28" t="s">
        <v>52</v>
      </c>
      <c r="Z16" s="29" t="s">
        <v>56</v>
      </c>
      <c r="AA16" s="152" t="s">
        <v>36</v>
      </c>
      <c r="AB16" s="153" t="s">
        <v>71</v>
      </c>
    </row>
    <row r="17" spans="1:30" ht="18.75">
      <c r="A17" s="271"/>
      <c r="B17" s="267"/>
      <c r="C17" s="267"/>
      <c r="D17" s="18">
        <v>4</v>
      </c>
      <c r="E17" s="39" t="s">
        <v>60</v>
      </c>
      <c r="F17" s="40" t="s">
        <v>63</v>
      </c>
      <c r="G17" s="90" t="s">
        <v>53</v>
      </c>
      <c r="H17" s="91" t="s">
        <v>70</v>
      </c>
      <c r="I17" s="86" t="s">
        <v>58</v>
      </c>
      <c r="J17" s="87" t="s">
        <v>68</v>
      </c>
      <c r="K17" s="98" t="s">
        <v>57</v>
      </c>
      <c r="L17" s="99" t="s">
        <v>75</v>
      </c>
      <c r="M17" s="24" t="s">
        <v>53</v>
      </c>
      <c r="N17" s="25" t="s">
        <v>54</v>
      </c>
      <c r="O17" s="164" t="s">
        <v>50</v>
      </c>
      <c r="P17" s="165" t="s">
        <v>51</v>
      </c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5"/>
      <c r="AD17" s="5"/>
    </row>
    <row r="18" spans="1:30" ht="18.75">
      <c r="A18" s="269">
        <v>5</v>
      </c>
      <c r="B18" s="265" t="s">
        <v>89</v>
      </c>
      <c r="C18" s="265" t="s">
        <v>91</v>
      </c>
      <c r="D18" s="14">
        <v>1</v>
      </c>
      <c r="E18" s="26" t="s">
        <v>52</v>
      </c>
      <c r="F18" s="27" t="s">
        <v>55</v>
      </c>
      <c r="G18" s="96" t="s">
        <v>73</v>
      </c>
      <c r="H18" s="97" t="s">
        <v>74</v>
      </c>
      <c r="I18" s="37" t="s">
        <v>40</v>
      </c>
      <c r="J18" s="38" t="s">
        <v>61</v>
      </c>
      <c r="K18" s="106" t="s">
        <v>65</v>
      </c>
      <c r="L18" s="107" t="s">
        <v>80</v>
      </c>
      <c r="M18" s="39" t="s">
        <v>60</v>
      </c>
      <c r="N18" s="40" t="s">
        <v>63</v>
      </c>
      <c r="O18" s="61" t="s">
        <v>52</v>
      </c>
      <c r="P18" s="62" t="s">
        <v>85</v>
      </c>
      <c r="Q18" s="212" t="s">
        <v>53</v>
      </c>
      <c r="R18" s="213" t="s">
        <v>88</v>
      </c>
      <c r="S18" s="101" t="s">
        <v>77</v>
      </c>
      <c r="T18" s="100" t="s">
        <v>76</v>
      </c>
      <c r="U18" s="108" t="s">
        <v>81</v>
      </c>
      <c r="V18" s="109" t="s">
        <v>66</v>
      </c>
      <c r="W18" s="24" t="s">
        <v>53</v>
      </c>
      <c r="X18" s="25" t="s">
        <v>54</v>
      </c>
      <c r="Y18" s="34" t="s">
        <v>40</v>
      </c>
      <c r="Z18" s="36" t="s">
        <v>59</v>
      </c>
      <c r="AA18" s="28" t="s">
        <v>52</v>
      </c>
      <c r="AB18" s="29" t="s">
        <v>56</v>
      </c>
      <c r="AC18" s="5"/>
      <c r="AD18" s="5"/>
    </row>
    <row r="19" spans="1:30" ht="18.75">
      <c r="A19" s="270"/>
      <c r="B19" s="266"/>
      <c r="C19" s="266"/>
      <c r="D19" s="15">
        <v>2</v>
      </c>
      <c r="E19" s="37" t="s">
        <v>40</v>
      </c>
      <c r="F19" s="38" t="s">
        <v>61</v>
      </c>
      <c r="G19" s="102" t="s">
        <v>52</v>
      </c>
      <c r="H19" s="103" t="s">
        <v>78</v>
      </c>
      <c r="I19" s="96" t="s">
        <v>73</v>
      </c>
      <c r="J19" s="97" t="s">
        <v>74</v>
      </c>
      <c r="K19" s="106" t="s">
        <v>65</v>
      </c>
      <c r="L19" s="107" t="s">
        <v>80</v>
      </c>
      <c r="M19" s="16" t="s">
        <v>50</v>
      </c>
      <c r="N19" s="17" t="s">
        <v>51</v>
      </c>
      <c r="O19" s="61" t="s">
        <v>52</v>
      </c>
      <c r="P19" s="62" t="s">
        <v>85</v>
      </c>
      <c r="Q19" s="108" t="s">
        <v>81</v>
      </c>
      <c r="R19" s="109" t="s">
        <v>66</v>
      </c>
      <c r="S19" s="112" t="s">
        <v>42</v>
      </c>
      <c r="T19" s="113" t="s">
        <v>84</v>
      </c>
      <c r="U19" s="84" t="s">
        <v>65</v>
      </c>
      <c r="V19" s="85" t="s">
        <v>67</v>
      </c>
      <c r="W19" s="101" t="s">
        <v>77</v>
      </c>
      <c r="X19" s="100" t="s">
        <v>76</v>
      </c>
      <c r="Y19" s="24" t="s">
        <v>53</v>
      </c>
      <c r="Z19" s="25" t="s">
        <v>54</v>
      </c>
      <c r="AA19" s="28" t="s">
        <v>52</v>
      </c>
      <c r="AB19" s="29" t="s">
        <v>56</v>
      </c>
      <c r="AC19" s="5"/>
      <c r="AD19" s="5"/>
    </row>
    <row r="20" spans="1:30" ht="18.75">
      <c r="A20" s="270"/>
      <c r="B20" s="266"/>
      <c r="C20" s="266"/>
      <c r="D20" s="15">
        <v>3</v>
      </c>
      <c r="E20" s="104" t="s">
        <v>65</v>
      </c>
      <c r="F20" s="105" t="s">
        <v>79</v>
      </c>
      <c r="G20" s="37" t="s">
        <v>40</v>
      </c>
      <c r="H20" s="38" t="s">
        <v>61</v>
      </c>
      <c r="I20" s="106" t="s">
        <v>65</v>
      </c>
      <c r="J20" s="107" t="s">
        <v>80</v>
      </c>
      <c r="K20" s="96" t="s">
        <v>73</v>
      </c>
      <c r="L20" s="97" t="s">
        <v>74</v>
      </c>
      <c r="M20" s="26" t="s">
        <v>52</v>
      </c>
      <c r="N20" s="27" t="s">
        <v>55</v>
      </c>
      <c r="O20" s="39" t="s">
        <v>60</v>
      </c>
      <c r="P20" s="40" t="s">
        <v>63</v>
      </c>
      <c r="Q20" s="102" t="s">
        <v>52</v>
      </c>
      <c r="R20" s="103" t="s">
        <v>78</v>
      </c>
      <c r="S20" s="61" t="s">
        <v>52</v>
      </c>
      <c r="T20" s="62" t="s">
        <v>85</v>
      </c>
      <c r="U20" s="112" t="s">
        <v>42</v>
      </c>
      <c r="V20" s="113" t="s">
        <v>84</v>
      </c>
      <c r="W20" s="28" t="s">
        <v>52</v>
      </c>
      <c r="X20" s="29" t="s">
        <v>56</v>
      </c>
      <c r="Y20" s="94" t="s">
        <v>65</v>
      </c>
      <c r="Z20" s="95" t="s">
        <v>72</v>
      </c>
      <c r="AA20" s="34" t="s">
        <v>40</v>
      </c>
      <c r="AB20" s="36" t="s">
        <v>59</v>
      </c>
      <c r="AC20" s="5"/>
      <c r="AD20" s="5"/>
    </row>
    <row r="21" spans="1:30" ht="19.5" thickBot="1">
      <c r="A21" s="270"/>
      <c r="B21" s="266"/>
      <c r="C21" s="266"/>
      <c r="D21" s="15">
        <v>4</v>
      </c>
      <c r="E21" s="96" t="s">
        <v>73</v>
      </c>
      <c r="F21" s="214" t="s">
        <v>89</v>
      </c>
      <c r="G21" s="84" t="s">
        <v>65</v>
      </c>
      <c r="H21" s="85" t="s">
        <v>67</v>
      </c>
      <c r="I21" s="26" t="s">
        <v>52</v>
      </c>
      <c r="J21" s="27" t="s">
        <v>55</v>
      </c>
      <c r="K21" s="39" t="s">
        <v>60</v>
      </c>
      <c r="L21" s="40" t="s">
        <v>63</v>
      </c>
      <c r="M21" s="104" t="s">
        <v>65</v>
      </c>
      <c r="N21" s="105" t="s">
        <v>79</v>
      </c>
      <c r="O21" s="16" t="s">
        <v>50</v>
      </c>
      <c r="P21" s="17" t="s">
        <v>51</v>
      </c>
      <c r="Q21" s="210" t="s">
        <v>86</v>
      </c>
      <c r="R21" s="211" t="s">
        <v>87</v>
      </c>
      <c r="S21" s="108" t="s">
        <v>81</v>
      </c>
      <c r="T21" s="109" t="s">
        <v>66</v>
      </c>
      <c r="U21" s="101" t="s">
        <v>77</v>
      </c>
      <c r="V21" s="100" t="s">
        <v>76</v>
      </c>
      <c r="W21" s="34" t="s">
        <v>40</v>
      </c>
      <c r="X21" s="36" t="s">
        <v>59</v>
      </c>
      <c r="Y21" s="94" t="s">
        <v>65</v>
      </c>
      <c r="Z21" s="95" t="s">
        <v>72</v>
      </c>
      <c r="AA21" s="112" t="s">
        <v>42</v>
      </c>
      <c r="AB21" s="113" t="s">
        <v>84</v>
      </c>
      <c r="AC21" s="5"/>
      <c r="AD21" s="5"/>
    </row>
    <row r="22" spans="1:30" ht="19.5" thickTop="1">
      <c r="A22" s="272"/>
      <c r="B22" s="274"/>
      <c r="C22" s="274"/>
      <c r="D22" s="44">
        <v>5</v>
      </c>
      <c r="G22" s="45"/>
      <c r="H22" s="45"/>
      <c r="K22" s="16" t="s">
        <v>50</v>
      </c>
      <c r="L22" s="17" t="s">
        <v>51</v>
      </c>
      <c r="M22" s="96" t="s">
        <v>73</v>
      </c>
      <c r="N22" s="97" t="s">
        <v>74</v>
      </c>
      <c r="O22" s="104" t="s">
        <v>65</v>
      </c>
      <c r="P22" s="105" t="s">
        <v>79</v>
      </c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5"/>
      <c r="AD22" s="5"/>
    </row>
    <row r="23" spans="1:30" ht="18.75">
      <c r="A23" s="269">
        <v>6</v>
      </c>
      <c r="B23" s="265" t="s">
        <v>88</v>
      </c>
      <c r="C23" s="265" t="s">
        <v>72</v>
      </c>
      <c r="D23" s="14">
        <v>1</v>
      </c>
      <c r="E23" s="112" t="s">
        <v>42</v>
      </c>
      <c r="F23" s="113" t="s">
        <v>84</v>
      </c>
      <c r="G23" s="52" t="s">
        <v>60</v>
      </c>
      <c r="H23" s="53" t="s">
        <v>63</v>
      </c>
      <c r="I23" s="101" t="s">
        <v>77</v>
      </c>
      <c r="J23" s="100" t="s">
        <v>76</v>
      </c>
      <c r="K23" s="21" t="s">
        <v>52</v>
      </c>
      <c r="L23" s="22" t="s">
        <v>51</v>
      </c>
      <c r="M23" s="54" t="s">
        <v>53</v>
      </c>
      <c r="N23" s="55" t="s">
        <v>54</v>
      </c>
      <c r="O23" s="142" t="s">
        <v>41</v>
      </c>
      <c r="P23" s="143" t="s">
        <v>72</v>
      </c>
      <c r="Q23" s="110" t="s">
        <v>83</v>
      </c>
      <c r="R23" s="111" t="s">
        <v>55</v>
      </c>
      <c r="S23" s="98" t="s">
        <v>57</v>
      </c>
      <c r="T23" s="99" t="s">
        <v>75</v>
      </c>
      <c r="U23" s="84" t="s">
        <v>65</v>
      </c>
      <c r="V23" s="85" t="s">
        <v>67</v>
      </c>
      <c r="W23" s="56" t="s">
        <v>57</v>
      </c>
      <c r="X23" s="57" t="s">
        <v>56</v>
      </c>
      <c r="Y23" s="58" t="s">
        <v>58</v>
      </c>
      <c r="Z23" s="59" t="s">
        <v>59</v>
      </c>
      <c r="AA23" s="60" t="s">
        <v>65</v>
      </c>
      <c r="AB23" s="60" t="s">
        <v>64</v>
      </c>
      <c r="AC23" s="5"/>
      <c r="AD23" s="5"/>
    </row>
    <row r="24" spans="1:30" ht="18.75">
      <c r="A24" s="270"/>
      <c r="B24" s="266"/>
      <c r="C24" s="266"/>
      <c r="D24" s="15">
        <v>2</v>
      </c>
      <c r="E24" s="52" t="s">
        <v>60</v>
      </c>
      <c r="F24" s="53" t="s">
        <v>63</v>
      </c>
      <c r="G24" s="84" t="s">
        <v>65</v>
      </c>
      <c r="H24" s="85" t="s">
        <v>67</v>
      </c>
      <c r="I24" s="112" t="s">
        <v>42</v>
      </c>
      <c r="J24" s="113" t="s">
        <v>84</v>
      </c>
      <c r="K24" s="94" t="s">
        <v>41</v>
      </c>
      <c r="L24" s="95" t="s">
        <v>72</v>
      </c>
      <c r="M24" s="101" t="s">
        <v>77</v>
      </c>
      <c r="N24" s="100" t="s">
        <v>76</v>
      </c>
      <c r="O24" s="104" t="s">
        <v>65</v>
      </c>
      <c r="P24" s="105" t="s">
        <v>79</v>
      </c>
      <c r="Q24" s="98" t="s">
        <v>57</v>
      </c>
      <c r="R24" s="99" t="s">
        <v>75</v>
      </c>
      <c r="S24" s="110" t="s">
        <v>83</v>
      </c>
      <c r="T24" s="111" t="s">
        <v>55</v>
      </c>
      <c r="U24" s="66" t="s">
        <v>53</v>
      </c>
      <c r="V24" s="67" t="s">
        <v>54</v>
      </c>
      <c r="W24" s="41" t="s">
        <v>65</v>
      </c>
      <c r="X24" s="41" t="s">
        <v>64</v>
      </c>
      <c r="Y24" s="16" t="s">
        <v>50</v>
      </c>
      <c r="Z24" s="17" t="s">
        <v>51</v>
      </c>
      <c r="AA24" s="68" t="s">
        <v>58</v>
      </c>
      <c r="AB24" s="69" t="s">
        <v>59</v>
      </c>
      <c r="AC24" s="5"/>
      <c r="AD24" s="5"/>
    </row>
    <row r="25" spans="1:28" ht="18.75">
      <c r="A25" s="270"/>
      <c r="B25" s="266"/>
      <c r="C25" s="266"/>
      <c r="D25" s="15">
        <v>3</v>
      </c>
      <c r="E25" s="104" t="s">
        <v>65</v>
      </c>
      <c r="F25" s="105" t="s">
        <v>79</v>
      </c>
      <c r="G25" s="112" t="s">
        <v>42</v>
      </c>
      <c r="H25" s="113" t="s">
        <v>84</v>
      </c>
      <c r="I25" s="106" t="s">
        <v>65</v>
      </c>
      <c r="J25" s="107" t="s">
        <v>80</v>
      </c>
      <c r="K25" s="101" t="s">
        <v>77</v>
      </c>
      <c r="L25" s="100" t="s">
        <v>76</v>
      </c>
      <c r="M25" s="70" t="s">
        <v>52</v>
      </c>
      <c r="N25" s="71" t="s">
        <v>55</v>
      </c>
      <c r="O25" s="72" t="s">
        <v>58</v>
      </c>
      <c r="P25" s="73" t="s">
        <v>66</v>
      </c>
      <c r="Q25" s="84" t="s">
        <v>65</v>
      </c>
      <c r="R25" s="85" t="s">
        <v>67</v>
      </c>
      <c r="S25" s="94" t="s">
        <v>65</v>
      </c>
      <c r="T25" s="95" t="s">
        <v>72</v>
      </c>
      <c r="U25" s="110" t="s">
        <v>83</v>
      </c>
      <c r="V25" s="111" t="s">
        <v>55</v>
      </c>
      <c r="W25" s="68" t="s">
        <v>58</v>
      </c>
      <c r="X25" s="69" t="s">
        <v>59</v>
      </c>
      <c r="Y25" s="74" t="s">
        <v>57</v>
      </c>
      <c r="Z25" s="75" t="s">
        <v>56</v>
      </c>
      <c r="AA25" s="16" t="s">
        <v>50</v>
      </c>
      <c r="AB25" s="17" t="s">
        <v>51</v>
      </c>
    </row>
    <row r="26" spans="1:28" ht="18.75">
      <c r="A26" s="271"/>
      <c r="B26" s="267"/>
      <c r="C26" s="267"/>
      <c r="D26" s="18">
        <v>4</v>
      </c>
      <c r="E26" s="104" t="s">
        <v>65</v>
      </c>
      <c r="F26" s="105" t="s">
        <v>79</v>
      </c>
      <c r="G26" s="23" t="s">
        <v>35</v>
      </c>
      <c r="H26" s="23" t="s">
        <v>24</v>
      </c>
      <c r="I26" s="76" t="s">
        <v>60</v>
      </c>
      <c r="J26" s="77" t="s">
        <v>63</v>
      </c>
      <c r="K26" s="106" t="s">
        <v>65</v>
      </c>
      <c r="L26" s="107" t="s">
        <v>80</v>
      </c>
      <c r="M26" s="78" t="s">
        <v>52</v>
      </c>
      <c r="N26" s="79" t="s">
        <v>55</v>
      </c>
      <c r="O26" s="101" t="s">
        <v>77</v>
      </c>
      <c r="P26" s="100" t="s">
        <v>76</v>
      </c>
      <c r="Q26" s="23" t="s">
        <v>35</v>
      </c>
      <c r="R26" s="23" t="s">
        <v>29</v>
      </c>
      <c r="S26" s="23" t="s">
        <v>35</v>
      </c>
      <c r="T26" s="23" t="s">
        <v>30</v>
      </c>
      <c r="U26" s="98" t="s">
        <v>57</v>
      </c>
      <c r="V26" s="99" t="s">
        <v>75</v>
      </c>
      <c r="W26" s="21" t="s">
        <v>50</v>
      </c>
      <c r="X26" s="22" t="s">
        <v>51</v>
      </c>
      <c r="Y26" s="80" t="s">
        <v>36</v>
      </c>
      <c r="Z26" s="81" t="s">
        <v>66</v>
      </c>
      <c r="AA26" s="82" t="s">
        <v>57</v>
      </c>
      <c r="AB26" s="83" t="s">
        <v>56</v>
      </c>
    </row>
    <row r="27" spans="1:30" ht="18.75">
      <c r="A27" s="273">
        <v>7</v>
      </c>
      <c r="B27" s="268" t="s">
        <v>87</v>
      </c>
      <c r="C27" s="268" t="s">
        <v>90</v>
      </c>
      <c r="D27" s="46">
        <v>1</v>
      </c>
      <c r="E27" s="92" t="s">
        <v>36</v>
      </c>
      <c r="F27" s="93" t="s">
        <v>71</v>
      </c>
      <c r="G27" s="96" t="s">
        <v>41</v>
      </c>
      <c r="H27" s="97" t="s">
        <v>74</v>
      </c>
      <c r="I27" s="90" t="s">
        <v>53</v>
      </c>
      <c r="J27" s="91" t="s">
        <v>70</v>
      </c>
      <c r="K27" s="47" t="s">
        <v>40</v>
      </c>
      <c r="L27" s="48" t="s">
        <v>61</v>
      </c>
      <c r="M27" s="49" t="s">
        <v>53</v>
      </c>
      <c r="N27" s="50" t="s">
        <v>54</v>
      </c>
      <c r="O27" s="51" t="s">
        <v>41</v>
      </c>
      <c r="P27" s="30" t="s">
        <v>63</v>
      </c>
      <c r="Q27" s="112" t="s">
        <v>42</v>
      </c>
      <c r="R27" s="113" t="s">
        <v>84</v>
      </c>
      <c r="S27" s="41" t="s">
        <v>60</v>
      </c>
      <c r="T27" s="41" t="s">
        <v>64</v>
      </c>
      <c r="U27" s="88" t="s">
        <v>36</v>
      </c>
      <c r="V27" s="89" t="s">
        <v>69</v>
      </c>
      <c r="W27" s="31" t="s">
        <v>36</v>
      </c>
      <c r="X27" s="32" t="s">
        <v>66</v>
      </c>
      <c r="Y27" s="108" t="s">
        <v>81</v>
      </c>
      <c r="Z27" s="109" t="s">
        <v>66</v>
      </c>
      <c r="AA27" s="101" t="s">
        <v>77</v>
      </c>
      <c r="AB27" s="100" t="s">
        <v>76</v>
      </c>
      <c r="AC27" s="5"/>
      <c r="AD27" s="5"/>
    </row>
    <row r="28" spans="1:30" ht="18.75">
      <c r="A28" s="270"/>
      <c r="B28" s="266"/>
      <c r="C28" s="266"/>
      <c r="D28" s="15">
        <v>2</v>
      </c>
      <c r="E28" s="90" t="s">
        <v>53</v>
      </c>
      <c r="F28" s="91" t="s">
        <v>70</v>
      </c>
      <c r="G28" s="86" t="s">
        <v>58</v>
      </c>
      <c r="H28" s="87" t="s">
        <v>68</v>
      </c>
      <c r="I28" s="96" t="s">
        <v>41</v>
      </c>
      <c r="J28" s="97" t="s">
        <v>74</v>
      </c>
      <c r="K28" s="39" t="s">
        <v>41</v>
      </c>
      <c r="L28" s="40" t="s">
        <v>63</v>
      </c>
      <c r="M28" s="37" t="s">
        <v>40</v>
      </c>
      <c r="N28" s="38" t="s">
        <v>61</v>
      </c>
      <c r="O28" s="42" t="s">
        <v>58</v>
      </c>
      <c r="P28" s="43" t="s">
        <v>66</v>
      </c>
      <c r="Q28" s="88" t="s">
        <v>36</v>
      </c>
      <c r="R28" s="89" t="s">
        <v>69</v>
      </c>
      <c r="S28" s="24" t="s">
        <v>53</v>
      </c>
      <c r="T28" s="25" t="s">
        <v>54</v>
      </c>
      <c r="U28" s="41" t="s">
        <v>60</v>
      </c>
      <c r="V28" s="41" t="s">
        <v>64</v>
      </c>
      <c r="W28" s="108" t="s">
        <v>81</v>
      </c>
      <c r="X28" s="109" t="s">
        <v>66</v>
      </c>
      <c r="Y28" s="112" t="s">
        <v>42</v>
      </c>
      <c r="Z28" s="113" t="s">
        <v>84</v>
      </c>
      <c r="AA28" s="92" t="s">
        <v>36</v>
      </c>
      <c r="AB28" s="93" t="s">
        <v>71</v>
      </c>
      <c r="AC28" s="5"/>
      <c r="AD28" s="5"/>
    </row>
    <row r="29" spans="1:30" ht="18.75">
      <c r="A29" s="270"/>
      <c r="B29" s="266"/>
      <c r="C29" s="266"/>
      <c r="D29" s="15">
        <v>3</v>
      </c>
      <c r="E29" s="96" t="s">
        <v>41</v>
      </c>
      <c r="F29" s="97" t="s">
        <v>74</v>
      </c>
      <c r="G29" s="92" t="s">
        <v>36</v>
      </c>
      <c r="H29" s="93" t="s">
        <v>71</v>
      </c>
      <c r="I29" s="86" t="s">
        <v>58</v>
      </c>
      <c r="J29" s="87" t="s">
        <v>68</v>
      </c>
      <c r="K29" s="42" t="s">
        <v>58</v>
      </c>
      <c r="L29" s="43" t="s">
        <v>66</v>
      </c>
      <c r="M29" s="39" t="s">
        <v>41</v>
      </c>
      <c r="N29" s="40" t="s">
        <v>63</v>
      </c>
      <c r="O29" s="37" t="s">
        <v>40</v>
      </c>
      <c r="P29" s="38" t="s">
        <v>61</v>
      </c>
      <c r="Q29" s="41" t="s">
        <v>60</v>
      </c>
      <c r="R29" s="41" t="s">
        <v>64</v>
      </c>
      <c r="S29" s="88" t="s">
        <v>36</v>
      </c>
      <c r="T29" s="89" t="s">
        <v>69</v>
      </c>
      <c r="U29" s="24" t="s">
        <v>53</v>
      </c>
      <c r="V29" s="25" t="s">
        <v>54</v>
      </c>
      <c r="W29" s="112" t="s">
        <v>42</v>
      </c>
      <c r="X29" s="113" t="s">
        <v>84</v>
      </c>
      <c r="Y29" s="101" t="s">
        <v>77</v>
      </c>
      <c r="Z29" s="100" t="s">
        <v>76</v>
      </c>
      <c r="AA29" s="108" t="s">
        <v>81</v>
      </c>
      <c r="AB29" s="109" t="s">
        <v>66</v>
      </c>
      <c r="AC29" s="5"/>
      <c r="AD29" s="5"/>
    </row>
    <row r="30" spans="1:30" ht="18.75">
      <c r="A30" s="271"/>
      <c r="B30" s="267"/>
      <c r="C30" s="267"/>
      <c r="D30" s="18">
        <v>4</v>
      </c>
      <c r="E30" s="23" t="s">
        <v>35</v>
      </c>
      <c r="F30" s="23" t="s">
        <v>23</v>
      </c>
      <c r="G30" s="39" t="s">
        <v>60</v>
      </c>
      <c r="H30" s="40" t="s">
        <v>63</v>
      </c>
      <c r="I30" s="23" t="s">
        <v>35</v>
      </c>
      <c r="J30" s="23" t="s">
        <v>25</v>
      </c>
      <c r="K30" s="23" t="s">
        <v>35</v>
      </c>
      <c r="L30" s="23" t="s">
        <v>26</v>
      </c>
      <c r="M30" s="23" t="s">
        <v>35</v>
      </c>
      <c r="N30" s="23" t="s">
        <v>27</v>
      </c>
      <c r="O30" s="23" t="s">
        <v>35</v>
      </c>
      <c r="P30" s="23" t="s">
        <v>28</v>
      </c>
      <c r="Q30" s="101" t="s">
        <v>77</v>
      </c>
      <c r="R30" s="100" t="s">
        <v>76</v>
      </c>
      <c r="S30" s="66" t="s">
        <v>53</v>
      </c>
      <c r="T30" s="67" t="s">
        <v>54</v>
      </c>
      <c r="U30" s="23" t="s">
        <v>35</v>
      </c>
      <c r="V30" s="23" t="s">
        <v>31</v>
      </c>
      <c r="W30" s="23" t="s">
        <v>35</v>
      </c>
      <c r="X30" s="23" t="s">
        <v>32</v>
      </c>
      <c r="Y30" s="23" t="s">
        <v>35</v>
      </c>
      <c r="Z30" s="23" t="s">
        <v>33</v>
      </c>
      <c r="AA30" s="23" t="s">
        <v>35</v>
      </c>
      <c r="AB30" s="23" t="s">
        <v>34</v>
      </c>
      <c r="AC30" s="5"/>
      <c r="AD30" s="5"/>
    </row>
    <row r="31" spans="1:30" ht="18.75" customHeight="1">
      <c r="A31" s="262" t="s">
        <v>20</v>
      </c>
      <c r="B31" s="262"/>
      <c r="C31" s="262"/>
      <c r="D31" s="262"/>
      <c r="E31" s="215"/>
      <c r="F31" s="5"/>
      <c r="I31" s="5"/>
      <c r="J31" s="5"/>
      <c r="M31" s="5"/>
      <c r="N31" s="5"/>
      <c r="O31" s="5"/>
      <c r="P31" s="5"/>
      <c r="Q31" s="5"/>
      <c r="R31" s="5"/>
      <c r="W31" s="5"/>
      <c r="X31" s="5"/>
      <c r="Y31" s="5"/>
      <c r="Z31" s="5"/>
      <c r="AA31" s="5"/>
      <c r="AB31" s="5"/>
      <c r="AC31" s="5"/>
      <c r="AD31" s="5"/>
    </row>
    <row r="32" spans="1:30" ht="19.5" thickBot="1">
      <c r="A32" s="269">
        <v>4</v>
      </c>
      <c r="B32" s="265" t="s">
        <v>89</v>
      </c>
      <c r="C32" s="265" t="s">
        <v>56</v>
      </c>
      <c r="D32" s="14">
        <v>1</v>
      </c>
      <c r="E32" s="96" t="s">
        <v>73</v>
      </c>
      <c r="F32" s="214" t="s">
        <v>89</v>
      </c>
      <c r="G32" s="98" t="s">
        <v>57</v>
      </c>
      <c r="H32" s="99" t="s">
        <v>75</v>
      </c>
      <c r="I32" s="90" t="s">
        <v>53</v>
      </c>
      <c r="J32" s="91" t="s">
        <v>70</v>
      </c>
      <c r="K32" s="106" t="s">
        <v>65</v>
      </c>
      <c r="L32" s="107" t="s">
        <v>80</v>
      </c>
      <c r="M32" s="88" t="s">
        <v>36</v>
      </c>
      <c r="N32" s="89" t="s">
        <v>69</v>
      </c>
      <c r="O32" s="104" t="s">
        <v>65</v>
      </c>
      <c r="P32" s="105" t="s">
        <v>79</v>
      </c>
      <c r="Q32" s="16" t="s">
        <v>50</v>
      </c>
      <c r="R32" s="17" t="s">
        <v>51</v>
      </c>
      <c r="S32" s="34" t="s">
        <v>40</v>
      </c>
      <c r="T32" s="36" t="s">
        <v>59</v>
      </c>
      <c r="U32" s="42" t="s">
        <v>58</v>
      </c>
      <c r="V32" s="43" t="s">
        <v>66</v>
      </c>
      <c r="W32" s="41" t="s">
        <v>65</v>
      </c>
      <c r="X32" s="41" t="s">
        <v>64</v>
      </c>
      <c r="Y32" s="24" t="s">
        <v>53</v>
      </c>
      <c r="Z32" s="25" t="s">
        <v>54</v>
      </c>
      <c r="AA32" s="28" t="s">
        <v>52</v>
      </c>
      <c r="AB32" s="29" t="s">
        <v>56</v>
      </c>
      <c r="AC32" s="5"/>
      <c r="AD32" s="5"/>
    </row>
    <row r="33" spans="1:30" ht="19.5" thickTop="1">
      <c r="A33" s="270"/>
      <c r="B33" s="266"/>
      <c r="C33" s="266"/>
      <c r="D33" s="15">
        <v>2</v>
      </c>
      <c r="E33" s="106" t="s">
        <v>41</v>
      </c>
      <c r="F33" s="107" t="s">
        <v>80</v>
      </c>
      <c r="G33" s="102" t="s">
        <v>52</v>
      </c>
      <c r="H33" s="103" t="s">
        <v>78</v>
      </c>
      <c r="I33" s="98" t="s">
        <v>57</v>
      </c>
      <c r="J33" s="99" t="s">
        <v>75</v>
      </c>
      <c r="K33" s="90" t="s">
        <v>53</v>
      </c>
      <c r="L33" s="91" t="s">
        <v>70</v>
      </c>
      <c r="M33" s="104" t="s">
        <v>65</v>
      </c>
      <c r="N33" s="105" t="s">
        <v>79</v>
      </c>
      <c r="O33" s="88" t="s">
        <v>36</v>
      </c>
      <c r="P33" s="89" t="s">
        <v>69</v>
      </c>
      <c r="Q33" s="42" t="s">
        <v>58</v>
      </c>
      <c r="R33" s="43" t="s">
        <v>66</v>
      </c>
      <c r="S33" s="16" t="s">
        <v>50</v>
      </c>
      <c r="T33" s="17" t="s">
        <v>51</v>
      </c>
      <c r="U33" s="34" t="s">
        <v>40</v>
      </c>
      <c r="V33" s="36" t="s">
        <v>59</v>
      </c>
      <c r="W33" s="41" t="s">
        <v>65</v>
      </c>
      <c r="X33" s="41" t="s">
        <v>64</v>
      </c>
      <c r="Y33" s="28" t="s">
        <v>52</v>
      </c>
      <c r="Z33" s="29" t="s">
        <v>56</v>
      </c>
      <c r="AA33" s="24" t="s">
        <v>53</v>
      </c>
      <c r="AB33" s="25" t="s">
        <v>54</v>
      </c>
      <c r="AC33" s="5"/>
      <c r="AD33" s="5"/>
    </row>
    <row r="34" spans="1:30" ht="18.75">
      <c r="A34" s="271"/>
      <c r="B34" s="267"/>
      <c r="C34" s="267"/>
      <c r="D34" s="18">
        <v>3</v>
      </c>
      <c r="E34" s="98" t="s">
        <v>57</v>
      </c>
      <c r="F34" s="99" t="s">
        <v>75</v>
      </c>
      <c r="G34" s="102" t="s">
        <v>52</v>
      </c>
      <c r="H34" s="103" t="s">
        <v>78</v>
      </c>
      <c r="I34" s="106" t="s">
        <v>65</v>
      </c>
      <c r="J34" s="107" t="s">
        <v>80</v>
      </c>
      <c r="K34" s="88" t="s">
        <v>36</v>
      </c>
      <c r="L34" s="89" t="s">
        <v>69</v>
      </c>
      <c r="M34" s="104" t="s">
        <v>65</v>
      </c>
      <c r="N34" s="105" t="s">
        <v>79</v>
      </c>
      <c r="O34" s="90" t="s">
        <v>53</v>
      </c>
      <c r="P34" s="91" t="s">
        <v>70</v>
      </c>
      <c r="Q34" s="34" t="s">
        <v>40</v>
      </c>
      <c r="R34" s="36" t="s">
        <v>59</v>
      </c>
      <c r="S34" s="42" t="s">
        <v>58</v>
      </c>
      <c r="T34" s="43" t="s">
        <v>66</v>
      </c>
      <c r="U34" s="16" t="s">
        <v>50</v>
      </c>
      <c r="V34" s="17" t="s">
        <v>51</v>
      </c>
      <c r="W34" s="24" t="s">
        <v>53</v>
      </c>
      <c r="X34" s="25" t="s">
        <v>54</v>
      </c>
      <c r="Y34" s="28" t="s">
        <v>52</v>
      </c>
      <c r="Z34" s="29" t="s">
        <v>56</v>
      </c>
      <c r="AA34" s="41" t="s">
        <v>65</v>
      </c>
      <c r="AB34" s="41" t="s">
        <v>64</v>
      </c>
      <c r="AC34" s="5"/>
      <c r="AD34" s="5"/>
    </row>
    <row r="35" spans="1:30" ht="18.75">
      <c r="A35" s="1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Q35" s="5"/>
      <c r="R35" s="5"/>
      <c r="S35" s="5"/>
      <c r="T35" s="5"/>
      <c r="U35" s="5"/>
      <c r="V35" s="5"/>
      <c r="Y35" s="5"/>
      <c r="Z35" s="5"/>
      <c r="AC35" s="5"/>
      <c r="AD35" s="5"/>
    </row>
    <row r="36" spans="1:30" ht="18.75">
      <c r="A36" s="1"/>
      <c r="B36" s="12">
        <v>1</v>
      </c>
      <c r="C36" s="8" t="s">
        <v>43</v>
      </c>
      <c r="E36" s="9">
        <f>COUNTIF(E5:E34,"TOÁN")</f>
        <v>4</v>
      </c>
      <c r="F36" s="10"/>
      <c r="G36" s="9">
        <f>COUNTIF(G5:G34,"TOÁN")</f>
        <v>4</v>
      </c>
      <c r="H36" s="10"/>
      <c r="I36" s="9">
        <f>COUNTIF(I5:I34,"TOÁN")</f>
        <v>4</v>
      </c>
      <c r="J36" s="13">
        <f>SUM(E36:I36)</f>
        <v>12</v>
      </c>
      <c r="K36" s="9">
        <f>COUNTIF(K5:K34,"TOÁN")</f>
        <v>4</v>
      </c>
      <c r="L36" s="5"/>
      <c r="M36" s="9">
        <f>COUNTIF(M5:M34,"TOÁN")</f>
        <v>4</v>
      </c>
      <c r="N36" s="5"/>
      <c r="O36" s="9">
        <f>COUNTIF(O5:O34,"TOÁN")</f>
        <v>4</v>
      </c>
      <c r="P36" s="12">
        <f>SUM(K36:O36)</f>
        <v>12</v>
      </c>
      <c r="Q36" s="9">
        <f>COUNTIF(Q5:Q34,"TOÁN")</f>
        <v>2</v>
      </c>
      <c r="R36" s="5"/>
      <c r="S36" s="9">
        <f>COUNTIF(S5:S34,"TOÁN")</f>
        <v>4</v>
      </c>
      <c r="T36" s="5"/>
      <c r="U36" s="9">
        <f>COUNTIF(U5:U34,"TOÁN")</f>
        <v>4</v>
      </c>
      <c r="V36" s="12">
        <f>SUM(Q36:U36)</f>
        <v>10</v>
      </c>
      <c r="W36" s="9">
        <f>COUNTIF(W5:W34,"TOÁN")</f>
        <v>4</v>
      </c>
      <c r="X36" s="5"/>
      <c r="Y36" s="9">
        <f>COUNTIF(Y5:Y34,"TOÁN")</f>
        <v>4</v>
      </c>
      <c r="Z36" s="5"/>
      <c r="AA36" s="9">
        <f>COUNTIF(AA6:AA34,"TOÁN")</f>
        <v>4</v>
      </c>
      <c r="AB36" s="12">
        <f>SUM(W36:AA36)</f>
        <v>12</v>
      </c>
      <c r="AC36" s="5"/>
      <c r="AD36" s="5"/>
    </row>
    <row r="37" spans="1:30" ht="18.75">
      <c r="A37" s="1"/>
      <c r="B37" s="12">
        <v>2</v>
      </c>
      <c r="C37" s="8" t="s">
        <v>62</v>
      </c>
      <c r="E37" s="9">
        <f>COUNTIF(E6:E34,"V.LÍ")</f>
        <v>2</v>
      </c>
      <c r="F37" s="8"/>
      <c r="G37" s="9">
        <f>COUNTIF(G5:G34,"V.LÍ")</f>
        <v>2</v>
      </c>
      <c r="H37" s="10"/>
      <c r="I37" s="9">
        <f>COUNTIF(I5:I34,"V.LÍ")</f>
        <v>2</v>
      </c>
      <c r="J37" s="13">
        <f aca="true" t="shared" si="0" ref="J37:J51">SUM(E37:I37)</f>
        <v>6</v>
      </c>
      <c r="K37" s="9">
        <f>COUNTIF(K6:K34,"V.LÍ")</f>
        <v>1</v>
      </c>
      <c r="L37" s="5"/>
      <c r="M37" s="9">
        <f>COUNTIF(M5:M33,"V.LÍ")</f>
        <v>1</v>
      </c>
      <c r="N37" s="5"/>
      <c r="O37" s="9">
        <f>COUNTIF(O7:O34,"V.LÍ")</f>
        <v>1</v>
      </c>
      <c r="P37" s="12">
        <f aca="true" t="shared" si="1" ref="P37:P51">SUM(K37:O37)</f>
        <v>3</v>
      </c>
      <c r="Q37" s="9">
        <f>COUNTIF(Q5:Q34,"V.LÍ")</f>
        <v>1</v>
      </c>
      <c r="R37" s="5"/>
      <c r="S37" s="9">
        <f>COUNTIF(S7:S34,"V.LÍ")</f>
        <v>1</v>
      </c>
      <c r="T37" s="5"/>
      <c r="U37" s="9">
        <f>COUNTIF(U6:U34,"V.LÍ")</f>
        <v>1</v>
      </c>
      <c r="V37" s="12">
        <f aca="true" t="shared" si="2" ref="V37:V51">SUM(Q37:U37)</f>
        <v>3</v>
      </c>
      <c r="W37" s="9">
        <f>COUNTIF(W7:W34,"V.LÍ")</f>
        <v>1</v>
      </c>
      <c r="X37" s="5"/>
      <c r="Y37" s="9">
        <f>COUNTIF(Y5:Y34,"V.LÍ")</f>
        <v>1</v>
      </c>
      <c r="Z37" s="5"/>
      <c r="AA37" s="9">
        <f>COUNTIF(AA7:AA34,"V.LÍ")</f>
        <v>1</v>
      </c>
      <c r="AB37" s="12">
        <f aca="true" t="shared" si="3" ref="AB37:AB51">SUM(W37:AA37)</f>
        <v>3</v>
      </c>
      <c r="AC37" s="5"/>
      <c r="AD37" s="5"/>
    </row>
    <row r="38" spans="1:30" ht="18.75">
      <c r="A38" s="1"/>
      <c r="B38" s="12">
        <v>3</v>
      </c>
      <c r="C38" s="8" t="s">
        <v>44</v>
      </c>
      <c r="E38" s="9">
        <f>COUNTIF(E5:E34,"HÓA")</f>
        <v>2</v>
      </c>
      <c r="F38" s="8"/>
      <c r="G38" s="9">
        <f>COUNTIF(G5:G34,"HÓA")</f>
        <v>2</v>
      </c>
      <c r="H38" s="10"/>
      <c r="I38" s="9">
        <f>COUNTIF(I5:I34,"HÓA")</f>
        <v>2</v>
      </c>
      <c r="J38" s="13">
        <f t="shared" si="0"/>
        <v>6</v>
      </c>
      <c r="K38" s="9">
        <f>COUNTIF(K5:K34,"HÓA")</f>
        <v>2</v>
      </c>
      <c r="L38" s="5"/>
      <c r="M38" s="9">
        <f>COUNTIF(M5:M33,"HÓA")</f>
        <v>2</v>
      </c>
      <c r="N38" s="5"/>
      <c r="O38" s="9">
        <f>COUNTIF(O5:O34,"HÓA")</f>
        <v>2</v>
      </c>
      <c r="P38" s="12">
        <f t="shared" si="1"/>
        <v>6</v>
      </c>
      <c r="Q38" s="9">
        <f>COUNTIF(Q5:Q34,"HÓA")</f>
        <v>0</v>
      </c>
      <c r="R38" s="5"/>
      <c r="S38" s="9">
        <f>COUNTIF(S7:S34,"hãa")</f>
        <v>0</v>
      </c>
      <c r="T38" s="5"/>
      <c r="U38" s="9">
        <f>COUNTIF(U6:U34,"hãa")</f>
        <v>0</v>
      </c>
      <c r="V38" s="12">
        <f t="shared" si="2"/>
        <v>0</v>
      </c>
      <c r="W38" s="9">
        <f>COUNTIF(W7:W34,"hãa")</f>
        <v>0</v>
      </c>
      <c r="X38" s="5"/>
      <c r="Y38" s="9">
        <f>COUNTIF(Y5:Y34,"hãa")</f>
        <v>0</v>
      </c>
      <c r="Z38" s="5"/>
      <c r="AA38" s="9">
        <f>COUNTIF(AA7:AA34,"hãa")</f>
        <v>0</v>
      </c>
      <c r="AB38" s="12">
        <f t="shared" si="3"/>
        <v>0</v>
      </c>
      <c r="AC38" s="5"/>
      <c r="AD38" s="5"/>
    </row>
    <row r="39" spans="1:30" ht="18.75">
      <c r="A39" s="1"/>
      <c r="B39" s="12">
        <v>4</v>
      </c>
      <c r="C39" s="8" t="s">
        <v>38</v>
      </c>
      <c r="E39" s="9">
        <f>COUNTIF(E6:E34,"sinh")</f>
        <v>2</v>
      </c>
      <c r="F39" s="8"/>
      <c r="G39" s="9">
        <f>COUNTIF(G5:G34,"sinh")</f>
        <v>2</v>
      </c>
      <c r="H39" s="10"/>
      <c r="I39" s="9">
        <f>COUNTIF(I5:I34,"sinh")</f>
        <v>2</v>
      </c>
      <c r="J39" s="13">
        <f t="shared" si="0"/>
        <v>6</v>
      </c>
      <c r="K39" s="9">
        <f>COUNTIF(K6:K34,"sinh")</f>
        <v>2</v>
      </c>
      <c r="L39" s="5"/>
      <c r="M39" s="9">
        <f>COUNTIF(M5:M33,"sinh")</f>
        <v>2</v>
      </c>
      <c r="N39" s="5"/>
      <c r="O39" s="9">
        <f>COUNTIF(O7:O34,"sinh")</f>
        <v>2</v>
      </c>
      <c r="P39" s="12">
        <f t="shared" si="1"/>
        <v>6</v>
      </c>
      <c r="Q39" s="9">
        <f>COUNTIF(Q5:Q34,"sinh")</f>
        <v>2</v>
      </c>
      <c r="R39" s="5"/>
      <c r="S39" s="9">
        <f>COUNTIF(S7:S34,"sinh")</f>
        <v>2</v>
      </c>
      <c r="T39" s="5"/>
      <c r="U39" s="9">
        <f>COUNTIF(U6:U34,"sinh")</f>
        <v>2</v>
      </c>
      <c r="V39" s="12">
        <f t="shared" si="2"/>
        <v>6</v>
      </c>
      <c r="W39" s="9">
        <f>COUNTIF(W7:W34,"sinh")</f>
        <v>2</v>
      </c>
      <c r="X39" s="5"/>
      <c r="Y39" s="9">
        <f>COUNTIF(Y5:Y34,"sinh")</f>
        <v>2</v>
      </c>
      <c r="Z39" s="5"/>
      <c r="AA39" s="9">
        <f>COUNTIF(AA7:AA34,"sinh")</f>
        <v>2</v>
      </c>
      <c r="AB39" s="12">
        <f t="shared" si="3"/>
        <v>6</v>
      </c>
      <c r="AC39" s="5"/>
      <c r="AD39" s="5"/>
    </row>
    <row r="40" spans="1:30" ht="18.75">
      <c r="A40" s="1"/>
      <c r="B40" s="12">
        <v>5</v>
      </c>
      <c r="C40" s="8" t="s">
        <v>40</v>
      </c>
      <c r="E40" s="9">
        <f>COUNTIF(E6:E34,"CN")</f>
        <v>1</v>
      </c>
      <c r="F40" s="8"/>
      <c r="G40" s="9">
        <f>COUNTIF(G5:G34,"CN")</f>
        <v>1</v>
      </c>
      <c r="H40" s="10"/>
      <c r="I40" s="9">
        <f>COUNTIF(I5:I34,"CN")</f>
        <v>1</v>
      </c>
      <c r="J40" s="13">
        <f t="shared" si="0"/>
        <v>3</v>
      </c>
      <c r="K40" s="9">
        <f>COUNTIF(K6:K34,"CN")</f>
        <v>2</v>
      </c>
      <c r="L40" s="5"/>
      <c r="M40" s="9">
        <f>COUNTIF(M5:M33,"CN")</f>
        <v>2</v>
      </c>
      <c r="N40" s="5"/>
      <c r="O40" s="9">
        <f>COUNTIF(O7:O34,"CN")</f>
        <v>1</v>
      </c>
      <c r="P40" s="12">
        <f t="shared" si="1"/>
        <v>5</v>
      </c>
      <c r="Q40" s="9">
        <f>COUNTIF(Q5:Q34,"CN")</f>
        <v>1</v>
      </c>
      <c r="R40" s="5"/>
      <c r="S40" s="9">
        <f>COUNTIF(S7:S34,"CN")</f>
        <v>1</v>
      </c>
      <c r="T40" s="5"/>
      <c r="U40" s="9">
        <f>COUNTIF(U6:U34,"CN")</f>
        <v>1</v>
      </c>
      <c r="V40" s="12">
        <f t="shared" si="2"/>
        <v>3</v>
      </c>
      <c r="W40" s="9">
        <f>COUNTIF(W7:W34,"CN")</f>
        <v>2</v>
      </c>
      <c r="X40" s="5"/>
      <c r="Y40" s="9">
        <f>COUNTIF(Y5:Y34,"CN")</f>
        <v>2</v>
      </c>
      <c r="Z40" s="5"/>
      <c r="AA40" s="9">
        <f>COUNTIF(AA7:AA34,"CN")</f>
        <v>2</v>
      </c>
      <c r="AB40" s="12">
        <f t="shared" si="3"/>
        <v>6</v>
      </c>
      <c r="AC40" s="5"/>
      <c r="AD40" s="5"/>
    </row>
    <row r="41" spans="2:28" ht="18.75">
      <c r="B41" s="12">
        <v>6</v>
      </c>
      <c r="C41" s="8" t="s">
        <v>36</v>
      </c>
      <c r="E41" s="9">
        <f>COUNTIF(E5:E34,"TD")</f>
        <v>2</v>
      </c>
      <c r="F41" s="8"/>
      <c r="G41" s="9">
        <f>COUNTIF(G5:G34,"TD")</f>
        <v>2</v>
      </c>
      <c r="H41" s="10"/>
      <c r="I41" s="9">
        <f>COUNTIF(I5:I34,"TD")</f>
        <v>2</v>
      </c>
      <c r="J41" s="13">
        <f t="shared" si="0"/>
        <v>6</v>
      </c>
      <c r="K41" s="9">
        <f>COUNTIF(K6:K34,"TD")</f>
        <v>2</v>
      </c>
      <c r="M41" s="9">
        <f>COUNTIF(M5:M33,"TD")</f>
        <v>2</v>
      </c>
      <c r="O41" s="9">
        <f>COUNTIF(O7:O34,"TD")</f>
        <v>2</v>
      </c>
      <c r="P41" s="12">
        <f t="shared" si="1"/>
        <v>6</v>
      </c>
      <c r="Q41" s="9">
        <f>COUNTIF(Q5:Q34,"TD")</f>
        <v>2</v>
      </c>
      <c r="S41" s="9">
        <f>COUNTIF(S7:S34,"TD")</f>
        <v>2</v>
      </c>
      <c r="U41" s="9">
        <f>COUNTIF(U6:U34,"TD")</f>
        <v>2</v>
      </c>
      <c r="V41" s="12">
        <f t="shared" si="2"/>
        <v>6</v>
      </c>
      <c r="W41" s="9">
        <f>COUNTIF(W5:W33,"TD")</f>
        <v>2</v>
      </c>
      <c r="Y41" s="9">
        <f>COUNTIF(Y5:Y34,"TD")</f>
        <v>2</v>
      </c>
      <c r="AA41" s="9">
        <f>COUNTIF(AA7:AA34,"TD")</f>
        <v>2</v>
      </c>
      <c r="AB41" s="12">
        <f t="shared" si="3"/>
        <v>6</v>
      </c>
    </row>
    <row r="42" spans="2:28" ht="18.75">
      <c r="B42" s="12">
        <v>7</v>
      </c>
      <c r="C42" s="8" t="s">
        <v>42</v>
      </c>
      <c r="E42" s="9">
        <f>COUNTIF(E6:E34,"mt")</f>
        <v>1</v>
      </c>
      <c r="F42" s="8"/>
      <c r="G42" s="9">
        <f>COUNTIF(G5:G34,"mt")</f>
        <v>1</v>
      </c>
      <c r="H42" s="10"/>
      <c r="I42" s="9">
        <f>COUNTIF(I5:I34,"mt")</f>
        <v>1</v>
      </c>
      <c r="J42" s="13">
        <f t="shared" si="0"/>
        <v>3</v>
      </c>
      <c r="K42" s="9">
        <f>COUNTIF(K6:K34,"mt")</f>
        <v>1</v>
      </c>
      <c r="M42" s="9">
        <f>COUNTIF(M5:M33,"mt")</f>
        <v>1</v>
      </c>
      <c r="O42" s="9">
        <f>COUNTIF(O7:O34,"mt")</f>
        <v>1</v>
      </c>
      <c r="P42" s="12">
        <f t="shared" si="1"/>
        <v>3</v>
      </c>
      <c r="Q42" s="9">
        <f>COUNTIF(Q5:Q34,"mt")</f>
        <v>1</v>
      </c>
      <c r="S42" s="9">
        <f>COUNTIF(S7:S34,"mt")</f>
        <v>1</v>
      </c>
      <c r="U42" s="9">
        <f>COUNTIF(U6:U34,"mt")</f>
        <v>1</v>
      </c>
      <c r="V42" s="12">
        <f t="shared" si="2"/>
        <v>3</v>
      </c>
      <c r="W42" s="9">
        <f>COUNTIF(W7:W34,"mt")</f>
        <v>1</v>
      </c>
      <c r="Y42" s="9">
        <f>COUNTIF(Y5:Y34,"mt")</f>
        <v>1</v>
      </c>
      <c r="AA42" s="9">
        <f>COUNTIF(AA7:AA34,"mt")</f>
        <v>1</v>
      </c>
      <c r="AB42" s="12">
        <f t="shared" si="3"/>
        <v>3</v>
      </c>
    </row>
    <row r="43" spans="2:28" ht="18.75">
      <c r="B43" s="12"/>
      <c r="C43" s="8" t="s">
        <v>82</v>
      </c>
      <c r="E43" s="9"/>
      <c r="F43" s="8"/>
      <c r="G43" s="9"/>
      <c r="H43" s="10"/>
      <c r="I43" s="9"/>
      <c r="J43" s="13"/>
      <c r="K43" s="9"/>
      <c r="M43" s="9"/>
      <c r="O43" s="9"/>
      <c r="P43" s="12"/>
      <c r="Q43" s="9">
        <f>COUNTIF(Q5:Q34,"TIN")</f>
        <v>2</v>
      </c>
      <c r="S43" s="9">
        <f>COUNTIF(S5:S34,"TIN")</f>
        <v>2</v>
      </c>
      <c r="U43" s="9">
        <f>COUNTIF(U5:U34,"TIN")</f>
        <v>2</v>
      </c>
      <c r="V43" s="12"/>
      <c r="W43" s="9">
        <f>COUNTIF(W5:W34,"TIN")</f>
        <v>2</v>
      </c>
      <c r="Y43" s="9">
        <f>COUNTIF(Y5:Y34,"TIN")</f>
        <v>2</v>
      </c>
      <c r="AA43" s="9">
        <f>COUNTIF(AA6:AA34,"TIN")</f>
        <v>2</v>
      </c>
      <c r="AB43" s="12">
        <f t="shared" si="3"/>
        <v>6</v>
      </c>
    </row>
    <row r="44" spans="2:28" ht="18.75">
      <c r="B44" s="12">
        <v>8</v>
      </c>
      <c r="C44" s="8" t="s">
        <v>41</v>
      </c>
      <c r="E44" s="9">
        <f>COUNTIF(E5:E34,"TC")</f>
        <v>2</v>
      </c>
      <c r="F44" s="10"/>
      <c r="G44" s="9">
        <f>COUNTIF(G5:G34,"TC")</f>
        <v>2</v>
      </c>
      <c r="H44" s="10"/>
      <c r="I44" s="9">
        <f>COUNTIF(I5:I34,"TC")</f>
        <v>2</v>
      </c>
      <c r="J44" s="13">
        <f t="shared" si="0"/>
        <v>6</v>
      </c>
      <c r="K44" s="9">
        <f>COUNTIF(K5:K34,"TC")</f>
        <v>2</v>
      </c>
      <c r="M44" s="9">
        <f>COUNTIF(M5:M34,"TC")</f>
        <v>2</v>
      </c>
      <c r="O44" s="9">
        <f>COUNTIF(O5:O34,"TC")</f>
        <v>2</v>
      </c>
      <c r="P44" s="12">
        <f t="shared" si="1"/>
        <v>6</v>
      </c>
      <c r="Q44" s="9"/>
      <c r="S44" s="9"/>
      <c r="U44" s="9"/>
      <c r="V44" s="12"/>
      <c r="W44" s="9"/>
      <c r="Y44" s="9"/>
      <c r="AA44" s="9"/>
      <c r="AB44" s="12">
        <f t="shared" si="3"/>
        <v>0</v>
      </c>
    </row>
    <row r="45" spans="2:28" ht="18.75">
      <c r="B45" s="12">
        <v>9</v>
      </c>
      <c r="C45" s="8" t="s">
        <v>46</v>
      </c>
      <c r="E45" s="9">
        <f>COUNTIF(E6:E34,"VĂN")</f>
        <v>5</v>
      </c>
      <c r="F45" s="8"/>
      <c r="G45" s="9">
        <f>COUNTIF(G5:G34,"VĂN")</f>
        <v>5</v>
      </c>
      <c r="H45" s="10"/>
      <c r="I45" s="9">
        <f>COUNTIF(I5:I34,"VĂN")</f>
        <v>5</v>
      </c>
      <c r="J45" s="13">
        <f t="shared" si="0"/>
        <v>15</v>
      </c>
      <c r="K45" s="9">
        <f>COUNTIF(K6:K34,"VĂN")</f>
        <v>4</v>
      </c>
      <c r="M45" s="9">
        <f>COUNTIF(M5:M33,"VĂN")</f>
        <v>4</v>
      </c>
      <c r="O45" s="9">
        <f>COUNTIF(O7:O34,"VĂN")</f>
        <v>4</v>
      </c>
      <c r="P45" s="12">
        <f t="shared" si="1"/>
        <v>12</v>
      </c>
      <c r="Q45" s="9">
        <f>COUNTIF(Q5:Q34,"VĂN")</f>
        <v>4</v>
      </c>
      <c r="S45" s="9">
        <f>COUNTIF(S7:S34,"VĂN")</f>
        <v>4</v>
      </c>
      <c r="U45" s="9">
        <f>COUNTIF(U6:U34,"VĂN")</f>
        <v>4</v>
      </c>
      <c r="V45" s="12">
        <f t="shared" si="2"/>
        <v>12</v>
      </c>
      <c r="W45" s="9">
        <f>COUNTIF(W7:W34,"VĂN")</f>
        <v>4</v>
      </c>
      <c r="Y45" s="9">
        <f>COUNTIF(Y5:Y34,"VĂN")</f>
        <v>4</v>
      </c>
      <c r="AA45" s="9">
        <f>COUNTIF(AA7:AA34,"VĂN")</f>
        <v>4</v>
      </c>
      <c r="AB45" s="12">
        <f t="shared" si="3"/>
        <v>12</v>
      </c>
    </row>
    <row r="46" spans="2:28" ht="18.75">
      <c r="B46" s="12">
        <v>10</v>
      </c>
      <c r="C46" s="8" t="s">
        <v>47</v>
      </c>
      <c r="E46" s="9">
        <f>COUNTIF(E6:E34,"SỬ")</f>
        <v>1</v>
      </c>
      <c r="F46" s="8"/>
      <c r="G46" s="9">
        <f>COUNTIF(G5:G34,"SỬ")</f>
        <v>1</v>
      </c>
      <c r="H46" s="10"/>
      <c r="I46" s="9">
        <f>COUNTIF(I5:I34,"SỬ")</f>
        <v>1</v>
      </c>
      <c r="J46" s="13">
        <f t="shared" si="0"/>
        <v>3</v>
      </c>
      <c r="K46" s="9">
        <f>COUNTIF(K6:K34,"SỬ")</f>
        <v>2</v>
      </c>
      <c r="M46" s="9">
        <f>COUNTIF(M5:M33,"SỬ")</f>
        <v>2</v>
      </c>
      <c r="O46" s="9">
        <f>COUNTIF(O7:O34,"SỬ")</f>
        <v>2</v>
      </c>
      <c r="P46" s="12">
        <f t="shared" si="1"/>
        <v>6</v>
      </c>
      <c r="Q46" s="9">
        <f>COUNTIF(Q5:Q34,"SỬ")</f>
        <v>2</v>
      </c>
      <c r="S46" s="9">
        <f>COUNTIF(S7:S34,"SỬ")</f>
        <v>2</v>
      </c>
      <c r="U46" s="9">
        <f>COUNTIF(U6:U34,"SỬ")</f>
        <v>2</v>
      </c>
      <c r="V46" s="12">
        <f t="shared" si="2"/>
        <v>6</v>
      </c>
      <c r="W46" s="9">
        <f>COUNTIF(W7:W34,"SỬ")</f>
        <v>1</v>
      </c>
      <c r="Y46" s="9">
        <f>COUNTIF(Y5:Y34,"SỬ")</f>
        <v>1</v>
      </c>
      <c r="AA46" s="9">
        <f>COUNTIF(AA7:AA34,"SỬ")</f>
        <v>1</v>
      </c>
      <c r="AB46" s="12">
        <f t="shared" si="3"/>
        <v>3</v>
      </c>
    </row>
    <row r="47" spans="2:28" ht="18.75">
      <c r="B47" s="12">
        <v>11</v>
      </c>
      <c r="C47" s="8" t="s">
        <v>48</v>
      </c>
      <c r="E47" s="9">
        <f>COUNTIF(E6:E34,"ĐỊA")</f>
        <v>2</v>
      </c>
      <c r="F47" s="8"/>
      <c r="G47" s="9">
        <f>COUNTIF(G5:G34,"ĐỊA")</f>
        <v>2</v>
      </c>
      <c r="H47" s="10"/>
      <c r="I47" s="9">
        <f>COUNTIF(I5:I34,"ĐỊA")</f>
        <v>2</v>
      </c>
      <c r="J47" s="13">
        <f t="shared" si="0"/>
        <v>6</v>
      </c>
      <c r="K47" s="9">
        <f>COUNTIF(K6:K34,"ĐỊA")</f>
        <v>1</v>
      </c>
      <c r="M47" s="9">
        <f>COUNTIF(M5:M33,"ĐỊA")</f>
        <v>1</v>
      </c>
      <c r="O47" s="9">
        <f>COUNTIF(O7:O34,"ĐỊA")</f>
        <v>1</v>
      </c>
      <c r="P47" s="12">
        <f t="shared" si="1"/>
        <v>3</v>
      </c>
      <c r="Q47" s="9">
        <f>COUNTIF(Q5:Q34,"ĐỊA")</f>
        <v>2</v>
      </c>
      <c r="S47" s="9">
        <f>COUNTIF(S5:S34,"ĐỊA")</f>
        <v>2</v>
      </c>
      <c r="U47" s="9">
        <f>COUNTIF(U5:U34,"ĐỊA")</f>
        <v>2</v>
      </c>
      <c r="V47" s="12">
        <f t="shared" si="2"/>
        <v>6</v>
      </c>
      <c r="W47" s="9">
        <f>COUNTIF(W7:W34,"ĐỊA")</f>
        <v>1</v>
      </c>
      <c r="Y47" s="9">
        <f>COUNTIF(Y5:Y34,"ĐỊA")</f>
        <v>1</v>
      </c>
      <c r="AA47" s="9">
        <f>COUNTIF(AA7:AA34,"ĐỊA")</f>
        <v>1</v>
      </c>
      <c r="AB47" s="12">
        <f t="shared" si="3"/>
        <v>3</v>
      </c>
    </row>
    <row r="48" spans="2:28" ht="18.75">
      <c r="B48" s="12">
        <v>12</v>
      </c>
      <c r="C48" s="8" t="s">
        <v>37</v>
      </c>
      <c r="E48" s="9">
        <f>COUNTIF(E6:E34,"anh")</f>
        <v>2</v>
      </c>
      <c r="F48" s="8"/>
      <c r="G48" s="9">
        <f>COUNTIF(G5:G34,"anh")</f>
        <v>2</v>
      </c>
      <c r="H48" s="10"/>
      <c r="I48" s="9">
        <f>COUNTIF(I5:I34,"anh")</f>
        <v>2</v>
      </c>
      <c r="J48" s="13">
        <f t="shared" si="0"/>
        <v>6</v>
      </c>
      <c r="K48" s="9">
        <f>COUNTIF(K6:K34,"anh")</f>
        <v>2</v>
      </c>
      <c r="M48" s="9">
        <f>COUNTIF(M5:M33,"anh")</f>
        <v>3</v>
      </c>
      <c r="O48" s="9">
        <f>COUNTIF(O7:O34,"anh")</f>
        <v>3</v>
      </c>
      <c r="P48" s="12">
        <f t="shared" si="1"/>
        <v>8</v>
      </c>
      <c r="Q48" s="9">
        <f>COUNTIF(Q5:Q34,"anh")</f>
        <v>3</v>
      </c>
      <c r="S48" s="9">
        <f>COUNTIF(S7:S34,"anh")</f>
        <v>3</v>
      </c>
      <c r="U48" s="9">
        <f>COUNTIF(U6:U34,"anh")</f>
        <v>3</v>
      </c>
      <c r="V48" s="12">
        <f t="shared" si="2"/>
        <v>9</v>
      </c>
      <c r="W48" s="9">
        <f>COUNTIF(W7:W34,"anh")</f>
        <v>3</v>
      </c>
      <c r="Y48" s="9">
        <f>COUNTIF(Y5:Y34,"anh")</f>
        <v>3</v>
      </c>
      <c r="AA48" s="9">
        <f>COUNTIF(AA7:AA34,"anh")</f>
        <v>3</v>
      </c>
      <c r="AB48" s="12">
        <f t="shared" si="3"/>
        <v>9</v>
      </c>
    </row>
    <row r="49" spans="2:28" ht="18.75">
      <c r="B49" s="12">
        <v>13</v>
      </c>
      <c r="C49" s="8" t="s">
        <v>39</v>
      </c>
      <c r="E49" s="9">
        <f>COUNTIF(E6:E34,"CD")</f>
        <v>1</v>
      </c>
      <c r="F49" s="8"/>
      <c r="G49" s="9">
        <f>COUNTIF(G6:G34,"CD")</f>
        <v>1</v>
      </c>
      <c r="H49" s="10"/>
      <c r="I49" s="9">
        <f>COUNTIF(I6:I34,"CD")</f>
        <v>1</v>
      </c>
      <c r="J49" s="13">
        <f t="shared" si="0"/>
        <v>3</v>
      </c>
      <c r="K49" s="9">
        <f>COUNTIF(K6:K34,"CD")</f>
        <v>1</v>
      </c>
      <c r="M49" s="9">
        <f>COUNTIF(M6:M34,"CD")</f>
        <v>1</v>
      </c>
      <c r="N49" s="9"/>
      <c r="O49" s="9">
        <f>COUNTIF(O6:O34,"CD")</f>
        <v>1</v>
      </c>
      <c r="P49" s="12">
        <f t="shared" si="1"/>
        <v>3</v>
      </c>
      <c r="Q49" s="9">
        <f>COUNTIF(Q6:Q34,"CD")</f>
        <v>1</v>
      </c>
      <c r="S49" s="9">
        <f>COUNTIF(S7:S34,"CD")</f>
        <v>1</v>
      </c>
      <c r="U49" s="9">
        <f>COUNTIF(U6:U34,"CD")</f>
        <v>1</v>
      </c>
      <c r="V49" s="12">
        <f t="shared" si="2"/>
        <v>3</v>
      </c>
      <c r="W49" s="9">
        <f>COUNTIF(W6:W34,"CD")</f>
        <v>1</v>
      </c>
      <c r="Y49" s="9">
        <f>COUNTIF(Y7:Y34,"CD")</f>
        <v>1</v>
      </c>
      <c r="AA49" s="9">
        <f>COUNTIF(AA6:AA34,"CD")</f>
        <v>1</v>
      </c>
      <c r="AB49" s="12">
        <f t="shared" si="3"/>
        <v>3</v>
      </c>
    </row>
    <row r="50" spans="2:28" ht="18.75">
      <c r="B50" s="12">
        <v>14</v>
      </c>
      <c r="C50" s="8" t="s">
        <v>45</v>
      </c>
      <c r="E50" s="9">
        <f>COUNTIF(E5:E34,"NHẠC")</f>
        <v>0</v>
      </c>
      <c r="F50" s="8"/>
      <c r="G50" s="9">
        <f>COUNTIF(G5:G34,"NHẠC")</f>
        <v>0</v>
      </c>
      <c r="H50" s="10"/>
      <c r="I50" s="9">
        <f>COUNTIF(I5:I34,"NHẠC")</f>
        <v>0</v>
      </c>
      <c r="J50" s="13">
        <f t="shared" si="0"/>
        <v>0</v>
      </c>
      <c r="K50" s="9">
        <f>COUNTIF(K5:K34,"NHẠC")</f>
        <v>1</v>
      </c>
      <c r="M50" s="9">
        <f>COUNTIF(M5:M34,"NHẠC")</f>
        <v>1</v>
      </c>
      <c r="O50" s="9">
        <f>COUNTIF(O5:O34,"NHẠC")</f>
        <v>1</v>
      </c>
      <c r="P50" s="12">
        <f t="shared" si="1"/>
        <v>3</v>
      </c>
      <c r="Q50" s="9">
        <f>COUNTIF(Q5:Q34,"NHẠC")</f>
        <v>1</v>
      </c>
      <c r="S50" s="9">
        <f>COUNTIF(S5:S34,"NHẠC")</f>
        <v>1</v>
      </c>
      <c r="U50" s="9">
        <f>COUNTIF(U5:U34,"NHẠC")</f>
        <v>1</v>
      </c>
      <c r="V50" s="12">
        <f t="shared" si="2"/>
        <v>3</v>
      </c>
      <c r="W50" s="9">
        <f>COUNTIF(W5:W34,"NHẠC")</f>
        <v>1</v>
      </c>
      <c r="Y50" s="9">
        <f>COUNTIF(Y5:Y34,"NHẠC")</f>
        <v>1</v>
      </c>
      <c r="AA50" s="9">
        <f>COUNTIF(AA5:AA34,"NHẠC")</f>
        <v>1</v>
      </c>
      <c r="AB50" s="12">
        <f t="shared" si="3"/>
        <v>3</v>
      </c>
    </row>
    <row r="51" spans="2:28" s="6" customFormat="1" ht="18.75">
      <c r="B51" s="1"/>
      <c r="C51" s="8" t="s">
        <v>49</v>
      </c>
      <c r="E51" s="6">
        <f>SUM(E36:E50)</f>
        <v>27</v>
      </c>
      <c r="F51" s="11"/>
      <c r="G51" s="6">
        <f>SUM(G36:G50)</f>
        <v>27</v>
      </c>
      <c r="H51" s="11"/>
      <c r="I51" s="6">
        <f>SUM(I36:I50)</f>
        <v>27</v>
      </c>
      <c r="J51" s="13">
        <f t="shared" si="0"/>
        <v>81</v>
      </c>
      <c r="K51" s="6">
        <f>SUM(K36:K50)</f>
        <v>27</v>
      </c>
      <c r="M51" s="6">
        <f>SUM(M36:M50)</f>
        <v>28</v>
      </c>
      <c r="O51" s="6">
        <f>SUM(O36:O50)</f>
        <v>27</v>
      </c>
      <c r="P51" s="12">
        <f t="shared" si="1"/>
        <v>82</v>
      </c>
      <c r="Q51" s="6">
        <f>SUM(Q36:Q50)</f>
        <v>24</v>
      </c>
      <c r="S51" s="6">
        <f>SUM(S36:S50)</f>
        <v>26</v>
      </c>
      <c r="U51" s="6">
        <f>SUM(U36:U50)</f>
        <v>26</v>
      </c>
      <c r="V51" s="12">
        <f t="shared" si="2"/>
        <v>76</v>
      </c>
      <c r="W51" s="6">
        <f>SUM(W36:W50)</f>
        <v>25</v>
      </c>
      <c r="Y51" s="6">
        <f>SUM(Y36:Y50)</f>
        <v>25</v>
      </c>
      <c r="AA51" s="6">
        <f>SUM(AA36:AA50)</f>
        <v>25</v>
      </c>
      <c r="AB51" s="12">
        <f t="shared" si="3"/>
        <v>75</v>
      </c>
    </row>
  </sheetData>
  <mergeCells count="39">
    <mergeCell ref="A32:A34"/>
    <mergeCell ref="B32:B34"/>
    <mergeCell ref="C32:C34"/>
    <mergeCell ref="A31:D31"/>
    <mergeCell ref="B27:B30"/>
    <mergeCell ref="C27:C30"/>
    <mergeCell ref="A4:A8"/>
    <mergeCell ref="A9:A13"/>
    <mergeCell ref="A14:A17"/>
    <mergeCell ref="A18:A22"/>
    <mergeCell ref="A23:A26"/>
    <mergeCell ref="A27:A30"/>
    <mergeCell ref="B18:B22"/>
    <mergeCell ref="C18:C22"/>
    <mergeCell ref="B23:B26"/>
    <mergeCell ref="C23:C26"/>
    <mergeCell ref="B9:B13"/>
    <mergeCell ref="C9:C13"/>
    <mergeCell ref="C14:C17"/>
    <mergeCell ref="B14:B17"/>
    <mergeCell ref="W3:X3"/>
    <mergeCell ref="I3:J3"/>
    <mergeCell ref="K3:L3"/>
    <mergeCell ref="M3:N3"/>
    <mergeCell ref="B4:B8"/>
    <mergeCell ref="C4:C8"/>
    <mergeCell ref="Q3:R3"/>
    <mergeCell ref="S3:T3"/>
    <mergeCell ref="O3:P3"/>
    <mergeCell ref="A1:E1"/>
    <mergeCell ref="A2:D2"/>
    <mergeCell ref="E3:F3"/>
    <mergeCell ref="G3:H3"/>
    <mergeCell ref="F1:AB1"/>
    <mergeCell ref="X2:AB2"/>
    <mergeCell ref="K2:W2"/>
    <mergeCell ref="Y3:Z3"/>
    <mergeCell ref="AA3:AB3"/>
    <mergeCell ref="U3:V3"/>
  </mergeCells>
  <printOptions/>
  <pageMargins left="0.34" right="0.24" top="0.36" bottom="1" header="0.22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4"/>
  <sheetViews>
    <sheetView zoomScale="75" zoomScaleNormal="75" workbookViewId="0" topLeftCell="A1">
      <pane ySplit="3" topLeftCell="BM4" activePane="bottomLeft" state="frozen"/>
      <selection pane="topLeft" activeCell="M1" sqref="M1"/>
      <selection pane="bottomLeft" activeCell="O13" sqref="O13"/>
    </sheetView>
  </sheetViews>
  <sheetFormatPr defaultColWidth="8.66015625" defaultRowHeight="18"/>
  <cols>
    <col min="1" max="1" width="3.66015625" style="6" bestFit="1" customWidth="1"/>
    <col min="2" max="2" width="6.41015625" style="2" bestFit="1" customWidth="1"/>
    <col min="3" max="3" width="7" style="2" customWidth="1"/>
    <col min="4" max="4" width="3.58203125" style="2" bestFit="1" customWidth="1"/>
    <col min="5" max="28" width="5.33203125" style="2" customWidth="1"/>
    <col min="29" max="29" width="4.41015625" style="2" bestFit="1" customWidth="1"/>
    <col min="30" max="30" width="3.33203125" style="2" bestFit="1" customWidth="1"/>
    <col min="31" max="16384" width="8.83203125" style="2" customWidth="1"/>
  </cols>
  <sheetData>
    <row r="1" spans="1:28" s="225" customFormat="1" ht="30" customHeight="1">
      <c r="A1" s="259" t="s">
        <v>0</v>
      </c>
      <c r="B1" s="259"/>
      <c r="C1" s="259"/>
      <c r="D1" s="259"/>
      <c r="E1" s="259"/>
      <c r="F1" s="284" t="s">
        <v>6</v>
      </c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</row>
    <row r="2" spans="1:28" s="225" customFormat="1" ht="24" customHeight="1">
      <c r="A2" s="260" t="s">
        <v>1</v>
      </c>
      <c r="B2" s="260"/>
      <c r="C2" s="260"/>
      <c r="D2" s="260"/>
      <c r="E2" s="226"/>
      <c r="F2" s="224"/>
      <c r="G2" s="227"/>
      <c r="H2" s="227"/>
      <c r="I2" s="227"/>
      <c r="J2" s="224"/>
      <c r="K2" s="284" t="s">
        <v>7</v>
      </c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5" t="s">
        <v>21</v>
      </c>
      <c r="Y2" s="285"/>
      <c r="Z2" s="285"/>
      <c r="AA2" s="285"/>
      <c r="AB2" s="285"/>
    </row>
    <row r="3" spans="1:28" s="228" customFormat="1" ht="20.25" customHeight="1">
      <c r="A3" s="222" t="s">
        <v>2</v>
      </c>
      <c r="B3" s="222" t="s">
        <v>3</v>
      </c>
      <c r="C3" s="222" t="s">
        <v>4</v>
      </c>
      <c r="D3" s="222" t="s">
        <v>5</v>
      </c>
      <c r="E3" s="258" t="s">
        <v>8</v>
      </c>
      <c r="F3" s="258"/>
      <c r="G3" s="258" t="s">
        <v>9</v>
      </c>
      <c r="H3" s="258"/>
      <c r="I3" s="258" t="s">
        <v>10</v>
      </c>
      <c r="J3" s="258"/>
      <c r="K3" s="258" t="s">
        <v>11</v>
      </c>
      <c r="L3" s="258"/>
      <c r="M3" s="258" t="s">
        <v>12</v>
      </c>
      <c r="N3" s="258"/>
      <c r="O3" s="258" t="s">
        <v>13</v>
      </c>
      <c r="P3" s="258"/>
      <c r="Q3" s="282" t="s">
        <v>14</v>
      </c>
      <c r="R3" s="283"/>
      <c r="S3" s="282" t="s">
        <v>15</v>
      </c>
      <c r="T3" s="283"/>
      <c r="U3" s="282" t="s">
        <v>16</v>
      </c>
      <c r="V3" s="283"/>
      <c r="W3" s="282" t="s">
        <v>17</v>
      </c>
      <c r="X3" s="283"/>
      <c r="Y3" s="282" t="s">
        <v>18</v>
      </c>
      <c r="Z3" s="283"/>
      <c r="AA3" s="282" t="s">
        <v>19</v>
      </c>
      <c r="AB3" s="283"/>
    </row>
    <row r="4" spans="1:28" s="223" customFormat="1" ht="19.5" customHeight="1">
      <c r="A4" s="275">
        <v>2</v>
      </c>
      <c r="B4" s="278" t="s">
        <v>87</v>
      </c>
      <c r="C4" s="278" t="s">
        <v>75</v>
      </c>
      <c r="D4" s="230">
        <v>1</v>
      </c>
      <c r="E4" s="230" t="s">
        <v>22</v>
      </c>
      <c r="F4" s="230" t="s">
        <v>23</v>
      </c>
      <c r="G4" s="231" t="s">
        <v>22</v>
      </c>
      <c r="H4" s="232" t="s">
        <v>24</v>
      </c>
      <c r="I4" s="231" t="s">
        <v>22</v>
      </c>
      <c r="J4" s="232" t="s">
        <v>25</v>
      </c>
      <c r="K4" s="231" t="s">
        <v>22</v>
      </c>
      <c r="L4" s="232" t="s">
        <v>26</v>
      </c>
      <c r="M4" s="231" t="s">
        <v>22</v>
      </c>
      <c r="N4" s="232" t="s">
        <v>27</v>
      </c>
      <c r="O4" s="231" t="s">
        <v>22</v>
      </c>
      <c r="P4" s="232" t="s">
        <v>28</v>
      </c>
      <c r="Q4" s="231" t="s">
        <v>22</v>
      </c>
      <c r="R4" s="232" t="s">
        <v>29</v>
      </c>
      <c r="S4" s="231" t="s">
        <v>22</v>
      </c>
      <c r="T4" s="232" t="s">
        <v>30</v>
      </c>
      <c r="U4" s="231" t="s">
        <v>22</v>
      </c>
      <c r="V4" s="232" t="s">
        <v>31</v>
      </c>
      <c r="W4" s="231" t="s">
        <v>22</v>
      </c>
      <c r="X4" s="232" t="s">
        <v>32</v>
      </c>
      <c r="Y4" s="231" t="s">
        <v>22</v>
      </c>
      <c r="Z4" s="232" t="s">
        <v>33</v>
      </c>
      <c r="AA4" s="231" t="s">
        <v>22</v>
      </c>
      <c r="AB4" s="232" t="s">
        <v>34</v>
      </c>
    </row>
    <row r="5" spans="1:28" s="225" customFormat="1" ht="18.75">
      <c r="A5" s="276"/>
      <c r="B5" s="279"/>
      <c r="C5" s="279"/>
      <c r="D5" s="233">
        <v>2</v>
      </c>
      <c r="E5" s="234" t="s">
        <v>36</v>
      </c>
      <c r="F5" s="235" t="s">
        <v>71</v>
      </c>
      <c r="G5" s="216" t="s">
        <v>65</v>
      </c>
      <c r="H5" s="217" t="s">
        <v>67</v>
      </c>
      <c r="I5" s="216" t="s">
        <v>52</v>
      </c>
      <c r="J5" s="217" t="s">
        <v>55</v>
      </c>
      <c r="K5" s="216" t="s">
        <v>53</v>
      </c>
      <c r="L5" s="217" t="s">
        <v>70</v>
      </c>
      <c r="M5" s="216" t="s">
        <v>36</v>
      </c>
      <c r="N5" s="217" t="s">
        <v>69</v>
      </c>
      <c r="O5" s="216" t="s">
        <v>40</v>
      </c>
      <c r="P5" s="217" t="s">
        <v>61</v>
      </c>
      <c r="Q5" s="216" t="s">
        <v>50</v>
      </c>
      <c r="R5" s="217" t="s">
        <v>51</v>
      </c>
      <c r="S5" s="216" t="s">
        <v>65</v>
      </c>
      <c r="T5" s="217" t="s">
        <v>72</v>
      </c>
      <c r="U5" s="216" t="s">
        <v>57</v>
      </c>
      <c r="V5" s="217" t="s">
        <v>75</v>
      </c>
      <c r="W5" s="236" t="s">
        <v>65</v>
      </c>
      <c r="X5" s="237" t="s">
        <v>64</v>
      </c>
      <c r="Y5" s="216" t="s">
        <v>36</v>
      </c>
      <c r="Z5" s="217" t="s">
        <v>66</v>
      </c>
      <c r="AA5" s="216" t="s">
        <v>83</v>
      </c>
      <c r="AB5" s="217" t="s">
        <v>55</v>
      </c>
    </row>
    <row r="6" spans="1:30" s="225" customFormat="1" ht="18.75">
      <c r="A6" s="276"/>
      <c r="B6" s="279"/>
      <c r="C6" s="279"/>
      <c r="D6" s="233">
        <v>3</v>
      </c>
      <c r="E6" s="234" t="s">
        <v>58</v>
      </c>
      <c r="F6" s="235" t="s">
        <v>68</v>
      </c>
      <c r="G6" s="216" t="s">
        <v>52</v>
      </c>
      <c r="H6" s="217" t="s">
        <v>78</v>
      </c>
      <c r="I6" s="216" t="s">
        <v>52</v>
      </c>
      <c r="J6" s="217" t="s">
        <v>55</v>
      </c>
      <c r="K6" s="216" t="s">
        <v>36</v>
      </c>
      <c r="L6" s="217" t="s">
        <v>69</v>
      </c>
      <c r="M6" s="216" t="s">
        <v>40</v>
      </c>
      <c r="N6" s="217" t="s">
        <v>61</v>
      </c>
      <c r="O6" s="216" t="s">
        <v>73</v>
      </c>
      <c r="P6" s="217" t="s">
        <v>74</v>
      </c>
      <c r="Q6" s="216" t="s">
        <v>57</v>
      </c>
      <c r="R6" s="217" t="s">
        <v>75</v>
      </c>
      <c r="S6" s="216" t="s">
        <v>65</v>
      </c>
      <c r="T6" s="217" t="s">
        <v>72</v>
      </c>
      <c r="U6" s="216" t="s">
        <v>65</v>
      </c>
      <c r="V6" s="217" t="s">
        <v>67</v>
      </c>
      <c r="W6" s="216" t="s">
        <v>36</v>
      </c>
      <c r="X6" s="217" t="s">
        <v>66</v>
      </c>
      <c r="Y6" s="216" t="s">
        <v>83</v>
      </c>
      <c r="Z6" s="217" t="s">
        <v>55</v>
      </c>
      <c r="AA6" s="216" t="s">
        <v>81</v>
      </c>
      <c r="AB6" s="217" t="s">
        <v>66</v>
      </c>
      <c r="AC6" s="238"/>
      <c r="AD6" s="238"/>
    </row>
    <row r="7" spans="1:28" s="225" customFormat="1" ht="18.75">
      <c r="A7" s="276"/>
      <c r="B7" s="279"/>
      <c r="C7" s="279"/>
      <c r="D7" s="233">
        <v>4</v>
      </c>
      <c r="E7" s="234" t="s">
        <v>53</v>
      </c>
      <c r="F7" s="235" t="s">
        <v>70</v>
      </c>
      <c r="G7" s="216" t="s">
        <v>73</v>
      </c>
      <c r="H7" s="217" t="s">
        <v>74</v>
      </c>
      <c r="I7" s="216" t="s">
        <v>36</v>
      </c>
      <c r="J7" s="217" t="s">
        <v>71</v>
      </c>
      <c r="K7" s="216" t="s">
        <v>40</v>
      </c>
      <c r="L7" s="217" t="s">
        <v>61</v>
      </c>
      <c r="M7" s="216" t="s">
        <v>58</v>
      </c>
      <c r="N7" s="217" t="s">
        <v>68</v>
      </c>
      <c r="O7" s="216" t="s">
        <v>36</v>
      </c>
      <c r="P7" s="217" t="s">
        <v>69</v>
      </c>
      <c r="Q7" s="216" t="s">
        <v>65</v>
      </c>
      <c r="R7" s="217" t="s">
        <v>67</v>
      </c>
      <c r="S7" s="216" t="s">
        <v>50</v>
      </c>
      <c r="T7" s="217" t="s">
        <v>51</v>
      </c>
      <c r="U7" s="216" t="s">
        <v>52</v>
      </c>
      <c r="V7" s="217" t="s">
        <v>78</v>
      </c>
      <c r="W7" s="216" t="s">
        <v>81</v>
      </c>
      <c r="X7" s="217" t="s">
        <v>66</v>
      </c>
      <c r="Y7" s="216" t="s">
        <v>65</v>
      </c>
      <c r="Z7" s="217" t="s">
        <v>72</v>
      </c>
      <c r="AA7" s="236" t="s">
        <v>65</v>
      </c>
      <c r="AB7" s="237" t="s">
        <v>64</v>
      </c>
    </row>
    <row r="8" spans="1:30" s="225" customFormat="1" ht="18.75">
      <c r="A8" s="277"/>
      <c r="B8" s="280"/>
      <c r="C8" s="280"/>
      <c r="D8" s="239">
        <v>5</v>
      </c>
      <c r="E8" s="240" t="s">
        <v>52</v>
      </c>
      <c r="F8" s="241" t="s">
        <v>55</v>
      </c>
      <c r="G8" s="218" t="s">
        <v>58</v>
      </c>
      <c r="H8" s="219" t="s">
        <v>68</v>
      </c>
      <c r="I8" s="218" t="s">
        <v>73</v>
      </c>
      <c r="J8" s="219" t="s">
        <v>74</v>
      </c>
      <c r="K8" s="218" t="s">
        <v>58</v>
      </c>
      <c r="L8" s="219" t="s">
        <v>66</v>
      </c>
      <c r="M8" s="218" t="s">
        <v>41</v>
      </c>
      <c r="N8" s="219" t="s">
        <v>72</v>
      </c>
      <c r="O8" s="218" t="s">
        <v>53</v>
      </c>
      <c r="P8" s="219" t="s">
        <v>70</v>
      </c>
      <c r="Q8" s="218" t="s">
        <v>52</v>
      </c>
      <c r="R8" s="219" t="s">
        <v>78</v>
      </c>
      <c r="S8" s="218" t="s">
        <v>57</v>
      </c>
      <c r="T8" s="219" t="s">
        <v>75</v>
      </c>
      <c r="U8" s="218" t="s">
        <v>50</v>
      </c>
      <c r="V8" s="219" t="s">
        <v>51</v>
      </c>
      <c r="W8" s="218" t="s">
        <v>83</v>
      </c>
      <c r="X8" s="219" t="s">
        <v>55</v>
      </c>
      <c r="Y8" s="218" t="s">
        <v>81</v>
      </c>
      <c r="Z8" s="219" t="s">
        <v>66</v>
      </c>
      <c r="AA8" s="242" t="s">
        <v>65</v>
      </c>
      <c r="AB8" s="243" t="s">
        <v>64</v>
      </c>
      <c r="AC8" s="238"/>
      <c r="AD8" s="238"/>
    </row>
    <row r="9" spans="1:28" s="225" customFormat="1" ht="18.75">
      <c r="A9" s="275">
        <v>3</v>
      </c>
      <c r="B9" s="278" t="s">
        <v>88</v>
      </c>
      <c r="C9" s="278" t="s">
        <v>76</v>
      </c>
      <c r="D9" s="229">
        <v>1</v>
      </c>
      <c r="E9" s="244" t="s">
        <v>52</v>
      </c>
      <c r="F9" s="245" t="s">
        <v>55</v>
      </c>
      <c r="G9" s="220" t="s">
        <v>52</v>
      </c>
      <c r="H9" s="221" t="s">
        <v>78</v>
      </c>
      <c r="I9" s="220" t="s">
        <v>50</v>
      </c>
      <c r="J9" s="221" t="s">
        <v>76</v>
      </c>
      <c r="K9" s="220" t="s">
        <v>83</v>
      </c>
      <c r="L9" s="221" t="s">
        <v>55</v>
      </c>
      <c r="M9" s="220" t="s">
        <v>73</v>
      </c>
      <c r="N9" s="221" t="s">
        <v>74</v>
      </c>
      <c r="O9" s="220" t="s">
        <v>65</v>
      </c>
      <c r="P9" s="221" t="s">
        <v>79</v>
      </c>
      <c r="Q9" s="220" t="s">
        <v>53</v>
      </c>
      <c r="R9" s="221" t="s">
        <v>88</v>
      </c>
      <c r="S9" s="220" t="s">
        <v>53</v>
      </c>
      <c r="T9" s="221" t="s">
        <v>54</v>
      </c>
      <c r="U9" s="220" t="s">
        <v>81</v>
      </c>
      <c r="V9" s="221" t="s">
        <v>66</v>
      </c>
      <c r="W9" s="220" t="s">
        <v>60</v>
      </c>
      <c r="X9" s="221" t="s">
        <v>61</v>
      </c>
      <c r="Y9" s="220" t="s">
        <v>40</v>
      </c>
      <c r="Z9" s="221" t="s">
        <v>59</v>
      </c>
      <c r="AA9" s="220" t="s">
        <v>52</v>
      </c>
      <c r="AB9" s="221" t="s">
        <v>56</v>
      </c>
    </row>
    <row r="10" spans="1:30" s="225" customFormat="1" ht="18.75">
      <c r="A10" s="276"/>
      <c r="B10" s="279"/>
      <c r="C10" s="279"/>
      <c r="D10" s="233">
        <v>2</v>
      </c>
      <c r="E10" s="234" t="s">
        <v>52</v>
      </c>
      <c r="F10" s="235" t="s">
        <v>55</v>
      </c>
      <c r="G10" s="216" t="s">
        <v>57</v>
      </c>
      <c r="H10" s="217" t="s">
        <v>75</v>
      </c>
      <c r="I10" s="216" t="s">
        <v>65</v>
      </c>
      <c r="J10" s="217" t="s">
        <v>80</v>
      </c>
      <c r="K10" s="216" t="s">
        <v>73</v>
      </c>
      <c r="L10" s="217" t="s">
        <v>74</v>
      </c>
      <c r="M10" s="216" t="s">
        <v>50</v>
      </c>
      <c r="N10" s="217" t="s">
        <v>51</v>
      </c>
      <c r="O10" s="216" t="s">
        <v>83</v>
      </c>
      <c r="P10" s="217" t="s">
        <v>55</v>
      </c>
      <c r="Q10" s="216" t="s">
        <v>53</v>
      </c>
      <c r="R10" s="217" t="s">
        <v>88</v>
      </c>
      <c r="S10" s="216" t="s">
        <v>81</v>
      </c>
      <c r="T10" s="217" t="s">
        <v>66</v>
      </c>
      <c r="U10" s="216" t="s">
        <v>52</v>
      </c>
      <c r="V10" s="217" t="s">
        <v>78</v>
      </c>
      <c r="W10" s="216" t="s">
        <v>52</v>
      </c>
      <c r="X10" s="217" t="s">
        <v>56</v>
      </c>
      <c r="Y10" s="216" t="s">
        <v>53</v>
      </c>
      <c r="Z10" s="217" t="s">
        <v>54</v>
      </c>
      <c r="AA10" s="216" t="s">
        <v>60</v>
      </c>
      <c r="AB10" s="217" t="s">
        <v>61</v>
      </c>
      <c r="AC10" s="238"/>
      <c r="AD10" s="238"/>
    </row>
    <row r="11" spans="1:30" s="225" customFormat="1" ht="18.75">
      <c r="A11" s="276"/>
      <c r="B11" s="279"/>
      <c r="C11" s="279"/>
      <c r="D11" s="233">
        <v>3</v>
      </c>
      <c r="E11" s="234" t="s">
        <v>65</v>
      </c>
      <c r="F11" s="235" t="s">
        <v>79</v>
      </c>
      <c r="G11" s="216" t="s">
        <v>50</v>
      </c>
      <c r="H11" s="217" t="s">
        <v>76</v>
      </c>
      <c r="I11" s="216" t="s">
        <v>41</v>
      </c>
      <c r="J11" s="217" t="s">
        <v>80</v>
      </c>
      <c r="K11" s="216" t="s">
        <v>52</v>
      </c>
      <c r="L11" s="217" t="s">
        <v>51</v>
      </c>
      <c r="M11" s="216" t="s">
        <v>83</v>
      </c>
      <c r="N11" s="217" t="s">
        <v>55</v>
      </c>
      <c r="O11" s="216" t="s">
        <v>42</v>
      </c>
      <c r="P11" s="217" t="s">
        <v>84</v>
      </c>
      <c r="Q11" s="216" t="s">
        <v>58</v>
      </c>
      <c r="R11" s="217" t="s">
        <v>66</v>
      </c>
      <c r="S11" s="216" t="s">
        <v>52</v>
      </c>
      <c r="T11" s="217" t="s">
        <v>85</v>
      </c>
      <c r="U11" s="216" t="s">
        <v>52</v>
      </c>
      <c r="V11" s="217" t="s">
        <v>78</v>
      </c>
      <c r="W11" s="216" t="s">
        <v>53</v>
      </c>
      <c r="X11" s="217" t="s">
        <v>54</v>
      </c>
      <c r="Y11" s="216" t="s">
        <v>52</v>
      </c>
      <c r="Z11" s="217" t="s">
        <v>56</v>
      </c>
      <c r="AA11" s="216" t="s">
        <v>40</v>
      </c>
      <c r="AB11" s="217" t="s">
        <v>59</v>
      </c>
      <c r="AC11" s="238"/>
      <c r="AD11" s="238"/>
    </row>
    <row r="12" spans="1:30" s="225" customFormat="1" ht="18.75">
      <c r="A12" s="276"/>
      <c r="B12" s="279"/>
      <c r="C12" s="279"/>
      <c r="D12" s="233">
        <v>4</v>
      </c>
      <c r="E12" s="234" t="s">
        <v>57</v>
      </c>
      <c r="F12" s="235" t="s">
        <v>75</v>
      </c>
      <c r="G12" s="216" t="s">
        <v>65</v>
      </c>
      <c r="H12" s="217" t="s">
        <v>67</v>
      </c>
      <c r="I12" s="216" t="s">
        <v>52</v>
      </c>
      <c r="J12" s="217" t="s">
        <v>55</v>
      </c>
      <c r="K12" s="216" t="s">
        <v>42</v>
      </c>
      <c r="L12" s="217" t="s">
        <v>84</v>
      </c>
      <c r="M12" s="216" t="s">
        <v>65</v>
      </c>
      <c r="N12" s="217" t="s">
        <v>79</v>
      </c>
      <c r="O12" s="216" t="s">
        <v>73</v>
      </c>
      <c r="P12" s="217" t="s">
        <v>74</v>
      </c>
      <c r="Q12" s="216" t="s">
        <v>81</v>
      </c>
      <c r="R12" s="217" t="s">
        <v>66</v>
      </c>
      <c r="S12" s="216" t="s">
        <v>52</v>
      </c>
      <c r="T12" s="217" t="s">
        <v>85</v>
      </c>
      <c r="U12" s="216" t="s">
        <v>58</v>
      </c>
      <c r="V12" s="217" t="s">
        <v>66</v>
      </c>
      <c r="W12" s="216" t="s">
        <v>40</v>
      </c>
      <c r="X12" s="217" t="s">
        <v>59</v>
      </c>
      <c r="Y12" s="216" t="s">
        <v>60</v>
      </c>
      <c r="Z12" s="217" t="s">
        <v>61</v>
      </c>
      <c r="AA12" s="216" t="s">
        <v>53</v>
      </c>
      <c r="AB12" s="217" t="s">
        <v>54</v>
      </c>
      <c r="AC12" s="238"/>
      <c r="AD12" s="238"/>
    </row>
    <row r="13" spans="1:30" s="225" customFormat="1" ht="18.75">
      <c r="A13" s="277"/>
      <c r="B13" s="280"/>
      <c r="C13" s="280"/>
      <c r="D13" s="239">
        <v>5</v>
      </c>
      <c r="E13" s="240" t="s">
        <v>50</v>
      </c>
      <c r="F13" s="241" t="s">
        <v>76</v>
      </c>
      <c r="G13" s="218" t="s">
        <v>41</v>
      </c>
      <c r="H13" s="219" t="s">
        <v>80</v>
      </c>
      <c r="I13" s="218" t="s">
        <v>57</v>
      </c>
      <c r="J13" s="219" t="s">
        <v>75</v>
      </c>
      <c r="K13" s="218" t="s">
        <v>50</v>
      </c>
      <c r="L13" s="219" t="s">
        <v>51</v>
      </c>
      <c r="M13" s="218" t="s">
        <v>42</v>
      </c>
      <c r="N13" s="219" t="s">
        <v>84</v>
      </c>
      <c r="O13" s="218" t="s">
        <v>52</v>
      </c>
      <c r="P13" s="219" t="s">
        <v>85</v>
      </c>
      <c r="Q13" s="218" t="s">
        <v>86</v>
      </c>
      <c r="R13" s="219" t="s">
        <v>87</v>
      </c>
      <c r="S13" s="218" t="s">
        <v>58</v>
      </c>
      <c r="T13" s="219" t="s">
        <v>66</v>
      </c>
      <c r="U13" s="218" t="s">
        <v>65</v>
      </c>
      <c r="V13" s="219" t="s">
        <v>67</v>
      </c>
      <c r="W13" s="246"/>
      <c r="X13" s="247"/>
      <c r="Y13" s="246"/>
      <c r="Z13" s="247"/>
      <c r="AA13" s="246"/>
      <c r="AB13" s="247"/>
      <c r="AC13" s="238"/>
      <c r="AD13" s="238"/>
    </row>
    <row r="14" spans="1:28" s="225" customFormat="1" ht="18.75">
      <c r="A14" s="275">
        <v>4</v>
      </c>
      <c r="B14" s="278" t="s">
        <v>88</v>
      </c>
      <c r="C14" s="278" t="s">
        <v>59</v>
      </c>
      <c r="D14" s="229">
        <v>1</v>
      </c>
      <c r="E14" s="244" t="s">
        <v>52</v>
      </c>
      <c r="F14" s="245" t="s">
        <v>55</v>
      </c>
      <c r="G14" s="220" t="s">
        <v>77</v>
      </c>
      <c r="H14" s="221" t="s">
        <v>76</v>
      </c>
      <c r="I14" s="220" t="s">
        <v>60</v>
      </c>
      <c r="J14" s="221" t="s">
        <v>63</v>
      </c>
      <c r="K14" s="220" t="s">
        <v>53</v>
      </c>
      <c r="L14" s="221" t="s">
        <v>70</v>
      </c>
      <c r="M14" s="220" t="s">
        <v>57</v>
      </c>
      <c r="N14" s="221" t="s">
        <v>75</v>
      </c>
      <c r="O14" s="220" t="s">
        <v>52</v>
      </c>
      <c r="P14" s="221" t="s">
        <v>85</v>
      </c>
      <c r="Q14" s="220" t="s">
        <v>52</v>
      </c>
      <c r="R14" s="221" t="s">
        <v>78</v>
      </c>
      <c r="S14" s="220" t="s">
        <v>65</v>
      </c>
      <c r="T14" s="221" t="s">
        <v>72</v>
      </c>
      <c r="U14" s="220" t="s">
        <v>36</v>
      </c>
      <c r="V14" s="221" t="s">
        <v>69</v>
      </c>
      <c r="W14" s="220" t="s">
        <v>52</v>
      </c>
      <c r="X14" s="221" t="s">
        <v>56</v>
      </c>
      <c r="Y14" s="220" t="s">
        <v>58</v>
      </c>
      <c r="Z14" s="221" t="s">
        <v>59</v>
      </c>
      <c r="AA14" s="220" t="s">
        <v>36</v>
      </c>
      <c r="AB14" s="221" t="s">
        <v>71</v>
      </c>
    </row>
    <row r="15" spans="1:30" s="225" customFormat="1" ht="18.75">
      <c r="A15" s="276"/>
      <c r="B15" s="279"/>
      <c r="C15" s="279"/>
      <c r="D15" s="233">
        <v>2</v>
      </c>
      <c r="E15" s="234" t="s">
        <v>77</v>
      </c>
      <c r="F15" s="235" t="s">
        <v>76</v>
      </c>
      <c r="G15" s="216" t="s">
        <v>36</v>
      </c>
      <c r="H15" s="217" t="s">
        <v>71</v>
      </c>
      <c r="I15" s="216" t="s">
        <v>52</v>
      </c>
      <c r="J15" s="217" t="s">
        <v>55</v>
      </c>
      <c r="K15" s="216" t="s">
        <v>52</v>
      </c>
      <c r="L15" s="217" t="s">
        <v>51</v>
      </c>
      <c r="M15" s="216" t="s">
        <v>58</v>
      </c>
      <c r="N15" s="217" t="s">
        <v>68</v>
      </c>
      <c r="O15" s="216" t="s">
        <v>53</v>
      </c>
      <c r="P15" s="217" t="s">
        <v>70</v>
      </c>
      <c r="Q15" s="216" t="s">
        <v>52</v>
      </c>
      <c r="R15" s="217" t="s">
        <v>78</v>
      </c>
      <c r="S15" s="216" t="s">
        <v>36</v>
      </c>
      <c r="T15" s="217" t="s">
        <v>69</v>
      </c>
      <c r="U15" s="216" t="s">
        <v>53</v>
      </c>
      <c r="V15" s="217" t="s">
        <v>54</v>
      </c>
      <c r="W15" s="216" t="s">
        <v>52</v>
      </c>
      <c r="X15" s="217" t="s">
        <v>56</v>
      </c>
      <c r="Y15" s="216" t="s">
        <v>65</v>
      </c>
      <c r="Z15" s="217" t="s">
        <v>72</v>
      </c>
      <c r="AA15" s="216" t="s">
        <v>58</v>
      </c>
      <c r="AB15" s="217" t="s">
        <v>59</v>
      </c>
      <c r="AC15" s="238"/>
      <c r="AD15" s="238"/>
    </row>
    <row r="16" spans="1:30" s="225" customFormat="1" ht="18.75">
      <c r="A16" s="276"/>
      <c r="B16" s="279"/>
      <c r="C16" s="279"/>
      <c r="D16" s="233">
        <v>3</v>
      </c>
      <c r="E16" s="234" t="s">
        <v>58</v>
      </c>
      <c r="F16" s="235" t="s">
        <v>68</v>
      </c>
      <c r="G16" s="216" t="s">
        <v>53</v>
      </c>
      <c r="H16" s="217" t="s">
        <v>70</v>
      </c>
      <c r="I16" s="216" t="s">
        <v>36</v>
      </c>
      <c r="J16" s="217" t="s">
        <v>71</v>
      </c>
      <c r="K16" s="216" t="s">
        <v>52</v>
      </c>
      <c r="L16" s="217" t="s">
        <v>51</v>
      </c>
      <c r="M16" s="216" t="s">
        <v>52</v>
      </c>
      <c r="N16" s="217" t="s">
        <v>55</v>
      </c>
      <c r="O16" s="216" t="s">
        <v>57</v>
      </c>
      <c r="P16" s="217" t="s">
        <v>75</v>
      </c>
      <c r="Q16" s="216" t="s">
        <v>36</v>
      </c>
      <c r="R16" s="217" t="s">
        <v>69</v>
      </c>
      <c r="S16" s="216" t="s">
        <v>52</v>
      </c>
      <c r="T16" s="217" t="s">
        <v>85</v>
      </c>
      <c r="U16" s="216" t="s">
        <v>52</v>
      </c>
      <c r="V16" s="217" t="s">
        <v>78</v>
      </c>
      <c r="W16" s="216" t="s">
        <v>58</v>
      </c>
      <c r="X16" s="217" t="s">
        <v>59</v>
      </c>
      <c r="Y16" s="216" t="s">
        <v>52</v>
      </c>
      <c r="Z16" s="217" t="s">
        <v>56</v>
      </c>
      <c r="AA16" s="216" t="s">
        <v>53</v>
      </c>
      <c r="AB16" s="217" t="s">
        <v>54</v>
      </c>
      <c r="AC16" s="238"/>
      <c r="AD16" s="238"/>
    </row>
    <row r="17" spans="1:30" s="225" customFormat="1" ht="18.75">
      <c r="A17" s="277"/>
      <c r="B17" s="280"/>
      <c r="C17" s="280"/>
      <c r="D17" s="239">
        <v>4</v>
      </c>
      <c r="E17" s="240" t="s">
        <v>60</v>
      </c>
      <c r="F17" s="241" t="s">
        <v>63</v>
      </c>
      <c r="G17" s="218" t="s">
        <v>53</v>
      </c>
      <c r="H17" s="219" t="s">
        <v>70</v>
      </c>
      <c r="I17" s="218" t="s">
        <v>58</v>
      </c>
      <c r="J17" s="219" t="s">
        <v>68</v>
      </c>
      <c r="K17" s="218" t="s">
        <v>57</v>
      </c>
      <c r="L17" s="219" t="s">
        <v>75</v>
      </c>
      <c r="M17" s="218" t="s">
        <v>53</v>
      </c>
      <c r="N17" s="219" t="s">
        <v>54</v>
      </c>
      <c r="O17" s="218" t="s">
        <v>50</v>
      </c>
      <c r="P17" s="219" t="s">
        <v>51</v>
      </c>
      <c r="Q17" s="248"/>
      <c r="R17" s="249"/>
      <c r="S17" s="246"/>
      <c r="T17" s="247"/>
      <c r="U17" s="246"/>
      <c r="V17" s="247"/>
      <c r="W17" s="246"/>
      <c r="X17" s="247"/>
      <c r="Y17" s="246"/>
      <c r="Z17" s="247"/>
      <c r="AA17" s="246"/>
      <c r="AB17" s="247"/>
      <c r="AC17" s="238"/>
      <c r="AD17" s="238"/>
    </row>
    <row r="18" spans="1:30" s="225" customFormat="1" ht="18.75">
      <c r="A18" s="275">
        <v>5</v>
      </c>
      <c r="B18" s="278" t="s">
        <v>89</v>
      </c>
      <c r="C18" s="278" t="s">
        <v>91</v>
      </c>
      <c r="D18" s="229">
        <v>1</v>
      </c>
      <c r="E18" s="244" t="s">
        <v>52</v>
      </c>
      <c r="F18" s="245" t="s">
        <v>55</v>
      </c>
      <c r="G18" s="220" t="s">
        <v>73</v>
      </c>
      <c r="H18" s="221" t="s">
        <v>74</v>
      </c>
      <c r="I18" s="220" t="s">
        <v>40</v>
      </c>
      <c r="J18" s="221" t="s">
        <v>61</v>
      </c>
      <c r="K18" s="220" t="s">
        <v>65</v>
      </c>
      <c r="L18" s="221" t="s">
        <v>80</v>
      </c>
      <c r="M18" s="220" t="s">
        <v>60</v>
      </c>
      <c r="N18" s="221" t="s">
        <v>63</v>
      </c>
      <c r="O18" s="220" t="s">
        <v>52</v>
      </c>
      <c r="P18" s="221" t="s">
        <v>85</v>
      </c>
      <c r="Q18" s="220" t="s">
        <v>53</v>
      </c>
      <c r="R18" s="221" t="s">
        <v>88</v>
      </c>
      <c r="S18" s="220" t="s">
        <v>77</v>
      </c>
      <c r="T18" s="221" t="s">
        <v>76</v>
      </c>
      <c r="U18" s="220" t="s">
        <v>81</v>
      </c>
      <c r="V18" s="221" t="s">
        <v>66</v>
      </c>
      <c r="W18" s="220" t="s">
        <v>53</v>
      </c>
      <c r="X18" s="221" t="s">
        <v>54</v>
      </c>
      <c r="Y18" s="220" t="s">
        <v>40</v>
      </c>
      <c r="Z18" s="221" t="s">
        <v>59</v>
      </c>
      <c r="AA18" s="220" t="s">
        <v>52</v>
      </c>
      <c r="AB18" s="221" t="s">
        <v>56</v>
      </c>
      <c r="AC18" s="238"/>
      <c r="AD18" s="238"/>
    </row>
    <row r="19" spans="1:30" s="225" customFormat="1" ht="18.75">
      <c r="A19" s="276"/>
      <c r="B19" s="279"/>
      <c r="C19" s="279"/>
      <c r="D19" s="233">
        <v>2</v>
      </c>
      <c r="E19" s="234" t="s">
        <v>40</v>
      </c>
      <c r="F19" s="235" t="s">
        <v>61</v>
      </c>
      <c r="G19" s="216" t="s">
        <v>52</v>
      </c>
      <c r="H19" s="217" t="s">
        <v>78</v>
      </c>
      <c r="I19" s="216" t="s">
        <v>73</v>
      </c>
      <c r="J19" s="217" t="s">
        <v>74</v>
      </c>
      <c r="K19" s="216" t="s">
        <v>65</v>
      </c>
      <c r="L19" s="217" t="s">
        <v>80</v>
      </c>
      <c r="M19" s="216" t="s">
        <v>50</v>
      </c>
      <c r="N19" s="217" t="s">
        <v>51</v>
      </c>
      <c r="O19" s="216" t="s">
        <v>52</v>
      </c>
      <c r="P19" s="217" t="s">
        <v>85</v>
      </c>
      <c r="Q19" s="216" t="s">
        <v>81</v>
      </c>
      <c r="R19" s="217" t="s">
        <v>66</v>
      </c>
      <c r="S19" s="216" t="s">
        <v>42</v>
      </c>
      <c r="T19" s="217" t="s">
        <v>84</v>
      </c>
      <c r="U19" s="216" t="s">
        <v>65</v>
      </c>
      <c r="V19" s="217" t="s">
        <v>67</v>
      </c>
      <c r="W19" s="216" t="s">
        <v>77</v>
      </c>
      <c r="X19" s="217" t="s">
        <v>76</v>
      </c>
      <c r="Y19" s="216" t="s">
        <v>53</v>
      </c>
      <c r="Z19" s="217" t="s">
        <v>54</v>
      </c>
      <c r="AA19" s="216" t="s">
        <v>52</v>
      </c>
      <c r="AB19" s="217" t="s">
        <v>56</v>
      </c>
      <c r="AC19" s="238"/>
      <c r="AD19" s="238"/>
    </row>
    <row r="20" spans="1:30" s="225" customFormat="1" ht="18.75">
      <c r="A20" s="276"/>
      <c r="B20" s="279"/>
      <c r="C20" s="279"/>
      <c r="D20" s="233">
        <v>3</v>
      </c>
      <c r="E20" s="234" t="s">
        <v>65</v>
      </c>
      <c r="F20" s="235" t="s">
        <v>79</v>
      </c>
      <c r="G20" s="216" t="s">
        <v>40</v>
      </c>
      <c r="H20" s="217" t="s">
        <v>61</v>
      </c>
      <c r="I20" s="216" t="s">
        <v>65</v>
      </c>
      <c r="J20" s="217" t="s">
        <v>80</v>
      </c>
      <c r="K20" s="216" t="s">
        <v>73</v>
      </c>
      <c r="L20" s="217" t="s">
        <v>74</v>
      </c>
      <c r="M20" s="216" t="s">
        <v>52</v>
      </c>
      <c r="N20" s="217" t="s">
        <v>55</v>
      </c>
      <c r="O20" s="216" t="s">
        <v>60</v>
      </c>
      <c r="P20" s="217" t="s">
        <v>63</v>
      </c>
      <c r="Q20" s="216" t="s">
        <v>52</v>
      </c>
      <c r="R20" s="217" t="s">
        <v>78</v>
      </c>
      <c r="S20" s="216" t="s">
        <v>52</v>
      </c>
      <c r="T20" s="217" t="s">
        <v>85</v>
      </c>
      <c r="U20" s="216" t="s">
        <v>42</v>
      </c>
      <c r="V20" s="217" t="s">
        <v>84</v>
      </c>
      <c r="W20" s="216" t="s">
        <v>52</v>
      </c>
      <c r="X20" s="217" t="s">
        <v>56</v>
      </c>
      <c r="Y20" s="216" t="s">
        <v>65</v>
      </c>
      <c r="Z20" s="217" t="s">
        <v>72</v>
      </c>
      <c r="AA20" s="216" t="s">
        <v>40</v>
      </c>
      <c r="AB20" s="217" t="s">
        <v>59</v>
      </c>
      <c r="AC20" s="238"/>
      <c r="AD20" s="238"/>
    </row>
    <row r="21" spans="1:30" s="225" customFormat="1" ht="18.75">
      <c r="A21" s="276"/>
      <c r="B21" s="279"/>
      <c r="C21" s="279"/>
      <c r="D21" s="233">
        <v>4</v>
      </c>
      <c r="E21" s="234" t="s">
        <v>73</v>
      </c>
      <c r="F21" s="235" t="s">
        <v>89</v>
      </c>
      <c r="G21" s="216" t="s">
        <v>65</v>
      </c>
      <c r="H21" s="217" t="s">
        <v>67</v>
      </c>
      <c r="I21" s="216" t="s">
        <v>52</v>
      </c>
      <c r="J21" s="217" t="s">
        <v>55</v>
      </c>
      <c r="K21" s="216" t="s">
        <v>60</v>
      </c>
      <c r="L21" s="217" t="s">
        <v>63</v>
      </c>
      <c r="M21" s="216" t="s">
        <v>65</v>
      </c>
      <c r="N21" s="217" t="s">
        <v>79</v>
      </c>
      <c r="O21" s="216" t="s">
        <v>50</v>
      </c>
      <c r="P21" s="217" t="s">
        <v>51</v>
      </c>
      <c r="Q21" s="216" t="s">
        <v>86</v>
      </c>
      <c r="R21" s="217" t="s">
        <v>87</v>
      </c>
      <c r="S21" s="216" t="s">
        <v>81</v>
      </c>
      <c r="T21" s="217" t="s">
        <v>66</v>
      </c>
      <c r="U21" s="216" t="s">
        <v>77</v>
      </c>
      <c r="V21" s="217" t="s">
        <v>76</v>
      </c>
      <c r="W21" s="216" t="s">
        <v>40</v>
      </c>
      <c r="X21" s="217" t="s">
        <v>59</v>
      </c>
      <c r="Y21" s="216" t="s">
        <v>65</v>
      </c>
      <c r="Z21" s="217" t="s">
        <v>72</v>
      </c>
      <c r="AA21" s="216" t="s">
        <v>42</v>
      </c>
      <c r="AB21" s="217" t="s">
        <v>84</v>
      </c>
      <c r="AC21" s="238"/>
      <c r="AD21" s="238"/>
    </row>
    <row r="22" spans="1:30" s="225" customFormat="1" ht="18.75">
      <c r="A22" s="277"/>
      <c r="B22" s="280"/>
      <c r="C22" s="280"/>
      <c r="D22" s="239">
        <v>5</v>
      </c>
      <c r="E22" s="250"/>
      <c r="F22" s="250"/>
      <c r="G22" s="246"/>
      <c r="H22" s="247"/>
      <c r="I22" s="248"/>
      <c r="J22" s="249"/>
      <c r="K22" s="218" t="s">
        <v>50</v>
      </c>
      <c r="L22" s="219" t="s">
        <v>51</v>
      </c>
      <c r="M22" s="218" t="s">
        <v>73</v>
      </c>
      <c r="N22" s="219" t="s">
        <v>74</v>
      </c>
      <c r="O22" s="218" t="s">
        <v>65</v>
      </c>
      <c r="P22" s="219" t="s">
        <v>79</v>
      </c>
      <c r="Q22" s="246"/>
      <c r="R22" s="247"/>
      <c r="S22" s="246"/>
      <c r="T22" s="247"/>
      <c r="U22" s="246"/>
      <c r="V22" s="247"/>
      <c r="W22" s="246"/>
      <c r="X22" s="247"/>
      <c r="Y22" s="246"/>
      <c r="Z22" s="247"/>
      <c r="AA22" s="246"/>
      <c r="AB22" s="247"/>
      <c r="AC22" s="238"/>
      <c r="AD22" s="238"/>
    </row>
    <row r="23" spans="1:30" s="225" customFormat="1" ht="18.75">
      <c r="A23" s="275">
        <v>6</v>
      </c>
      <c r="B23" s="278" t="s">
        <v>88</v>
      </c>
      <c r="C23" s="278" t="s">
        <v>72</v>
      </c>
      <c r="D23" s="229">
        <v>1</v>
      </c>
      <c r="E23" s="244" t="s">
        <v>42</v>
      </c>
      <c r="F23" s="245" t="s">
        <v>84</v>
      </c>
      <c r="G23" s="220" t="s">
        <v>60</v>
      </c>
      <c r="H23" s="221" t="s">
        <v>63</v>
      </c>
      <c r="I23" s="220" t="s">
        <v>77</v>
      </c>
      <c r="J23" s="221" t="s">
        <v>76</v>
      </c>
      <c r="K23" s="220" t="s">
        <v>52</v>
      </c>
      <c r="L23" s="221" t="s">
        <v>51</v>
      </c>
      <c r="M23" s="220" t="s">
        <v>53</v>
      </c>
      <c r="N23" s="221" t="s">
        <v>54</v>
      </c>
      <c r="O23" s="220" t="s">
        <v>41</v>
      </c>
      <c r="P23" s="221" t="s">
        <v>72</v>
      </c>
      <c r="Q23" s="220" t="s">
        <v>83</v>
      </c>
      <c r="R23" s="221" t="s">
        <v>55</v>
      </c>
      <c r="S23" s="220" t="s">
        <v>57</v>
      </c>
      <c r="T23" s="221" t="s">
        <v>75</v>
      </c>
      <c r="U23" s="220" t="s">
        <v>65</v>
      </c>
      <c r="V23" s="221" t="s">
        <v>67</v>
      </c>
      <c r="W23" s="220" t="s">
        <v>57</v>
      </c>
      <c r="X23" s="221" t="s">
        <v>56</v>
      </c>
      <c r="Y23" s="220" t="s">
        <v>58</v>
      </c>
      <c r="Z23" s="221" t="s">
        <v>59</v>
      </c>
      <c r="AA23" s="251" t="s">
        <v>65</v>
      </c>
      <c r="AB23" s="252" t="s">
        <v>64</v>
      </c>
      <c r="AC23" s="238"/>
      <c r="AD23" s="238"/>
    </row>
    <row r="24" spans="1:30" s="225" customFormat="1" ht="18.75">
      <c r="A24" s="276"/>
      <c r="B24" s="279"/>
      <c r="C24" s="279"/>
      <c r="D24" s="233">
        <v>2</v>
      </c>
      <c r="E24" s="234" t="s">
        <v>60</v>
      </c>
      <c r="F24" s="235" t="s">
        <v>63</v>
      </c>
      <c r="G24" s="216" t="s">
        <v>65</v>
      </c>
      <c r="H24" s="217" t="s">
        <v>67</v>
      </c>
      <c r="I24" s="216" t="s">
        <v>42</v>
      </c>
      <c r="J24" s="217" t="s">
        <v>84</v>
      </c>
      <c r="K24" s="216" t="s">
        <v>41</v>
      </c>
      <c r="L24" s="217" t="s">
        <v>72</v>
      </c>
      <c r="M24" s="216" t="s">
        <v>77</v>
      </c>
      <c r="N24" s="217" t="s">
        <v>76</v>
      </c>
      <c r="O24" s="216" t="s">
        <v>65</v>
      </c>
      <c r="P24" s="217" t="s">
        <v>79</v>
      </c>
      <c r="Q24" s="216" t="s">
        <v>57</v>
      </c>
      <c r="R24" s="217" t="s">
        <v>75</v>
      </c>
      <c r="S24" s="216" t="s">
        <v>83</v>
      </c>
      <c r="T24" s="217" t="s">
        <v>55</v>
      </c>
      <c r="U24" s="216" t="s">
        <v>53</v>
      </c>
      <c r="V24" s="217" t="s">
        <v>54</v>
      </c>
      <c r="W24" s="236" t="s">
        <v>65</v>
      </c>
      <c r="X24" s="237" t="s">
        <v>64</v>
      </c>
      <c r="Y24" s="216" t="s">
        <v>50</v>
      </c>
      <c r="Z24" s="217" t="s">
        <v>51</v>
      </c>
      <c r="AA24" s="216" t="s">
        <v>58</v>
      </c>
      <c r="AB24" s="217" t="s">
        <v>59</v>
      </c>
      <c r="AC24" s="238"/>
      <c r="AD24" s="238"/>
    </row>
    <row r="25" spans="1:28" s="225" customFormat="1" ht="18.75">
      <c r="A25" s="276"/>
      <c r="B25" s="279"/>
      <c r="C25" s="279"/>
      <c r="D25" s="233">
        <v>3</v>
      </c>
      <c r="E25" s="234" t="s">
        <v>65</v>
      </c>
      <c r="F25" s="235" t="s">
        <v>79</v>
      </c>
      <c r="G25" s="216" t="s">
        <v>42</v>
      </c>
      <c r="H25" s="217" t="s">
        <v>84</v>
      </c>
      <c r="I25" s="216" t="s">
        <v>65</v>
      </c>
      <c r="J25" s="217" t="s">
        <v>80</v>
      </c>
      <c r="K25" s="216" t="s">
        <v>77</v>
      </c>
      <c r="L25" s="217" t="s">
        <v>76</v>
      </c>
      <c r="M25" s="216" t="s">
        <v>52</v>
      </c>
      <c r="N25" s="217" t="s">
        <v>55</v>
      </c>
      <c r="O25" s="216" t="s">
        <v>58</v>
      </c>
      <c r="P25" s="217" t="s">
        <v>66</v>
      </c>
      <c r="Q25" s="216" t="s">
        <v>65</v>
      </c>
      <c r="R25" s="217" t="s">
        <v>67</v>
      </c>
      <c r="S25" s="216" t="s">
        <v>65</v>
      </c>
      <c r="T25" s="217" t="s">
        <v>72</v>
      </c>
      <c r="U25" s="216" t="s">
        <v>83</v>
      </c>
      <c r="V25" s="217" t="s">
        <v>55</v>
      </c>
      <c r="W25" s="216" t="s">
        <v>58</v>
      </c>
      <c r="X25" s="217" t="s">
        <v>59</v>
      </c>
      <c r="Y25" s="216" t="s">
        <v>57</v>
      </c>
      <c r="Z25" s="217" t="s">
        <v>56</v>
      </c>
      <c r="AA25" s="216" t="s">
        <v>50</v>
      </c>
      <c r="AB25" s="217" t="s">
        <v>51</v>
      </c>
    </row>
    <row r="26" spans="1:28" s="225" customFormat="1" ht="18.75">
      <c r="A26" s="277"/>
      <c r="B26" s="280"/>
      <c r="C26" s="280"/>
      <c r="D26" s="239">
        <v>4</v>
      </c>
      <c r="E26" s="240" t="s">
        <v>65</v>
      </c>
      <c r="F26" s="241" t="s">
        <v>79</v>
      </c>
      <c r="G26" s="253" t="s">
        <v>35</v>
      </c>
      <c r="H26" s="254" t="s">
        <v>24</v>
      </c>
      <c r="I26" s="218" t="s">
        <v>60</v>
      </c>
      <c r="J26" s="219" t="s">
        <v>63</v>
      </c>
      <c r="K26" s="218" t="s">
        <v>65</v>
      </c>
      <c r="L26" s="219" t="s">
        <v>80</v>
      </c>
      <c r="M26" s="218" t="s">
        <v>52</v>
      </c>
      <c r="N26" s="219" t="s">
        <v>55</v>
      </c>
      <c r="O26" s="218" t="s">
        <v>77</v>
      </c>
      <c r="P26" s="219" t="s">
        <v>76</v>
      </c>
      <c r="Q26" s="253" t="s">
        <v>35</v>
      </c>
      <c r="R26" s="254" t="s">
        <v>29</v>
      </c>
      <c r="S26" s="253" t="s">
        <v>35</v>
      </c>
      <c r="T26" s="254" t="s">
        <v>30</v>
      </c>
      <c r="U26" s="218" t="s">
        <v>57</v>
      </c>
      <c r="V26" s="219" t="s">
        <v>75</v>
      </c>
      <c r="W26" s="218" t="s">
        <v>50</v>
      </c>
      <c r="X26" s="219" t="s">
        <v>51</v>
      </c>
      <c r="Y26" s="218" t="s">
        <v>36</v>
      </c>
      <c r="Z26" s="219" t="s">
        <v>66</v>
      </c>
      <c r="AA26" s="218" t="s">
        <v>57</v>
      </c>
      <c r="AB26" s="219" t="s">
        <v>56</v>
      </c>
    </row>
    <row r="27" spans="1:30" s="225" customFormat="1" ht="18.75">
      <c r="A27" s="275">
        <v>7</v>
      </c>
      <c r="B27" s="278" t="s">
        <v>87</v>
      </c>
      <c r="C27" s="278" t="s">
        <v>90</v>
      </c>
      <c r="D27" s="229">
        <v>1</v>
      </c>
      <c r="E27" s="244" t="s">
        <v>36</v>
      </c>
      <c r="F27" s="245" t="s">
        <v>71</v>
      </c>
      <c r="G27" s="220" t="s">
        <v>41</v>
      </c>
      <c r="H27" s="221" t="s">
        <v>74</v>
      </c>
      <c r="I27" s="220" t="s">
        <v>53</v>
      </c>
      <c r="J27" s="221" t="s">
        <v>70</v>
      </c>
      <c r="K27" s="220" t="s">
        <v>40</v>
      </c>
      <c r="L27" s="221" t="s">
        <v>61</v>
      </c>
      <c r="M27" s="220" t="s">
        <v>53</v>
      </c>
      <c r="N27" s="221" t="s">
        <v>54</v>
      </c>
      <c r="O27" s="220" t="s">
        <v>41</v>
      </c>
      <c r="P27" s="221" t="s">
        <v>63</v>
      </c>
      <c r="Q27" s="220" t="s">
        <v>42</v>
      </c>
      <c r="R27" s="221" t="s">
        <v>84</v>
      </c>
      <c r="S27" s="251" t="s">
        <v>60</v>
      </c>
      <c r="T27" s="252" t="s">
        <v>64</v>
      </c>
      <c r="U27" s="220" t="s">
        <v>36</v>
      </c>
      <c r="V27" s="221" t="s">
        <v>69</v>
      </c>
      <c r="W27" s="220" t="s">
        <v>36</v>
      </c>
      <c r="X27" s="221" t="s">
        <v>66</v>
      </c>
      <c r="Y27" s="220" t="s">
        <v>81</v>
      </c>
      <c r="Z27" s="221" t="s">
        <v>66</v>
      </c>
      <c r="AA27" s="220" t="s">
        <v>77</v>
      </c>
      <c r="AB27" s="221" t="s">
        <v>76</v>
      </c>
      <c r="AC27" s="238"/>
      <c r="AD27" s="238"/>
    </row>
    <row r="28" spans="1:30" s="225" customFormat="1" ht="18.75">
      <c r="A28" s="276"/>
      <c r="B28" s="279"/>
      <c r="C28" s="279"/>
      <c r="D28" s="233">
        <v>2</v>
      </c>
      <c r="E28" s="234" t="s">
        <v>53</v>
      </c>
      <c r="F28" s="235" t="s">
        <v>70</v>
      </c>
      <c r="G28" s="216" t="s">
        <v>58</v>
      </c>
      <c r="H28" s="217" t="s">
        <v>68</v>
      </c>
      <c r="I28" s="216" t="s">
        <v>41</v>
      </c>
      <c r="J28" s="217" t="s">
        <v>74</v>
      </c>
      <c r="K28" s="216" t="s">
        <v>41</v>
      </c>
      <c r="L28" s="217" t="s">
        <v>63</v>
      </c>
      <c r="M28" s="216" t="s">
        <v>40</v>
      </c>
      <c r="N28" s="217" t="s">
        <v>61</v>
      </c>
      <c r="O28" s="216" t="s">
        <v>58</v>
      </c>
      <c r="P28" s="217" t="s">
        <v>66</v>
      </c>
      <c r="Q28" s="216" t="s">
        <v>36</v>
      </c>
      <c r="R28" s="217" t="s">
        <v>69</v>
      </c>
      <c r="S28" s="216" t="s">
        <v>53</v>
      </c>
      <c r="T28" s="217" t="s">
        <v>54</v>
      </c>
      <c r="U28" s="236" t="s">
        <v>60</v>
      </c>
      <c r="V28" s="237" t="s">
        <v>64</v>
      </c>
      <c r="W28" s="216" t="s">
        <v>81</v>
      </c>
      <c r="X28" s="217" t="s">
        <v>66</v>
      </c>
      <c r="Y28" s="216" t="s">
        <v>42</v>
      </c>
      <c r="Z28" s="217" t="s">
        <v>84</v>
      </c>
      <c r="AA28" s="216" t="s">
        <v>36</v>
      </c>
      <c r="AB28" s="217" t="s">
        <v>71</v>
      </c>
      <c r="AC28" s="238"/>
      <c r="AD28" s="238"/>
    </row>
    <row r="29" spans="1:30" s="225" customFormat="1" ht="18.75">
      <c r="A29" s="276"/>
      <c r="B29" s="279"/>
      <c r="C29" s="279"/>
      <c r="D29" s="233">
        <v>3</v>
      </c>
      <c r="E29" s="234" t="s">
        <v>41</v>
      </c>
      <c r="F29" s="235" t="s">
        <v>74</v>
      </c>
      <c r="G29" s="216" t="s">
        <v>36</v>
      </c>
      <c r="H29" s="217" t="s">
        <v>71</v>
      </c>
      <c r="I29" s="216" t="s">
        <v>58</v>
      </c>
      <c r="J29" s="217" t="s">
        <v>68</v>
      </c>
      <c r="K29" s="216" t="s">
        <v>58</v>
      </c>
      <c r="L29" s="217" t="s">
        <v>66</v>
      </c>
      <c r="M29" s="216" t="s">
        <v>41</v>
      </c>
      <c r="N29" s="217" t="s">
        <v>63</v>
      </c>
      <c r="O29" s="216" t="s">
        <v>40</v>
      </c>
      <c r="P29" s="217" t="s">
        <v>61</v>
      </c>
      <c r="Q29" s="236" t="s">
        <v>60</v>
      </c>
      <c r="R29" s="237" t="s">
        <v>64</v>
      </c>
      <c r="S29" s="216" t="s">
        <v>36</v>
      </c>
      <c r="T29" s="217" t="s">
        <v>69</v>
      </c>
      <c r="U29" s="216" t="s">
        <v>53</v>
      </c>
      <c r="V29" s="217" t="s">
        <v>54</v>
      </c>
      <c r="W29" s="216" t="s">
        <v>42</v>
      </c>
      <c r="X29" s="217" t="s">
        <v>84</v>
      </c>
      <c r="Y29" s="216" t="s">
        <v>77</v>
      </c>
      <c r="Z29" s="217" t="s">
        <v>76</v>
      </c>
      <c r="AA29" s="216" t="s">
        <v>81</v>
      </c>
      <c r="AB29" s="217" t="s">
        <v>66</v>
      </c>
      <c r="AC29" s="238"/>
      <c r="AD29" s="238"/>
    </row>
    <row r="30" spans="1:30" s="225" customFormat="1" ht="18.75">
      <c r="A30" s="277"/>
      <c r="B30" s="280"/>
      <c r="C30" s="280"/>
      <c r="D30" s="239">
        <v>4</v>
      </c>
      <c r="E30" s="255" t="s">
        <v>35</v>
      </c>
      <c r="F30" s="255" t="s">
        <v>23</v>
      </c>
      <c r="G30" s="218" t="s">
        <v>60</v>
      </c>
      <c r="H30" s="219" t="s">
        <v>63</v>
      </c>
      <c r="I30" s="253" t="s">
        <v>35</v>
      </c>
      <c r="J30" s="254" t="s">
        <v>25</v>
      </c>
      <c r="K30" s="253" t="s">
        <v>35</v>
      </c>
      <c r="L30" s="254" t="s">
        <v>26</v>
      </c>
      <c r="M30" s="253" t="s">
        <v>35</v>
      </c>
      <c r="N30" s="254" t="s">
        <v>27</v>
      </c>
      <c r="O30" s="253" t="s">
        <v>35</v>
      </c>
      <c r="P30" s="254" t="s">
        <v>28</v>
      </c>
      <c r="Q30" s="218" t="s">
        <v>77</v>
      </c>
      <c r="R30" s="219" t="s">
        <v>76</v>
      </c>
      <c r="S30" s="218" t="s">
        <v>53</v>
      </c>
      <c r="T30" s="219" t="s">
        <v>54</v>
      </c>
      <c r="U30" s="253" t="s">
        <v>35</v>
      </c>
      <c r="V30" s="254" t="s">
        <v>31</v>
      </c>
      <c r="W30" s="253" t="s">
        <v>35</v>
      </c>
      <c r="X30" s="254" t="s">
        <v>32</v>
      </c>
      <c r="Y30" s="253" t="s">
        <v>35</v>
      </c>
      <c r="Z30" s="254" t="s">
        <v>33</v>
      </c>
      <c r="AA30" s="253" t="s">
        <v>35</v>
      </c>
      <c r="AB30" s="254" t="s">
        <v>34</v>
      </c>
      <c r="AC30" s="238"/>
      <c r="AD30" s="238"/>
    </row>
    <row r="31" spans="1:30" s="225" customFormat="1" ht="18.75">
      <c r="A31" s="281" t="s">
        <v>20</v>
      </c>
      <c r="B31" s="281"/>
      <c r="C31" s="281"/>
      <c r="D31" s="281"/>
      <c r="E31" s="281"/>
      <c r="F31" s="238"/>
      <c r="G31" s="256"/>
      <c r="H31" s="256"/>
      <c r="I31" s="257"/>
      <c r="J31" s="257"/>
      <c r="K31" s="256"/>
      <c r="L31" s="256"/>
      <c r="M31" s="257"/>
      <c r="N31" s="257"/>
      <c r="O31" s="257"/>
      <c r="P31" s="257"/>
      <c r="Q31" s="257"/>
      <c r="R31" s="257"/>
      <c r="S31" s="256"/>
      <c r="T31" s="256"/>
      <c r="U31" s="256"/>
      <c r="V31" s="256"/>
      <c r="W31" s="257"/>
      <c r="X31" s="257"/>
      <c r="Y31" s="257"/>
      <c r="Z31" s="257"/>
      <c r="AA31" s="257"/>
      <c r="AB31" s="257"/>
      <c r="AC31" s="238"/>
      <c r="AD31" s="238"/>
    </row>
    <row r="32" spans="1:30" s="225" customFormat="1" ht="18.75">
      <c r="A32" s="275">
        <v>4</v>
      </c>
      <c r="B32" s="278" t="s">
        <v>89</v>
      </c>
      <c r="C32" s="278" t="s">
        <v>56</v>
      </c>
      <c r="D32" s="229">
        <v>1</v>
      </c>
      <c r="E32" s="244" t="s">
        <v>73</v>
      </c>
      <c r="F32" s="245" t="s">
        <v>89</v>
      </c>
      <c r="G32" s="220" t="s">
        <v>57</v>
      </c>
      <c r="H32" s="221" t="s">
        <v>75</v>
      </c>
      <c r="I32" s="220" t="s">
        <v>53</v>
      </c>
      <c r="J32" s="221" t="s">
        <v>70</v>
      </c>
      <c r="K32" s="220" t="s">
        <v>65</v>
      </c>
      <c r="L32" s="221" t="s">
        <v>80</v>
      </c>
      <c r="M32" s="220" t="s">
        <v>36</v>
      </c>
      <c r="N32" s="221" t="s">
        <v>69</v>
      </c>
      <c r="O32" s="220" t="s">
        <v>65</v>
      </c>
      <c r="P32" s="221" t="s">
        <v>79</v>
      </c>
      <c r="Q32" s="220" t="s">
        <v>50</v>
      </c>
      <c r="R32" s="221" t="s">
        <v>51</v>
      </c>
      <c r="S32" s="220" t="s">
        <v>40</v>
      </c>
      <c r="T32" s="221" t="s">
        <v>59</v>
      </c>
      <c r="U32" s="220" t="s">
        <v>58</v>
      </c>
      <c r="V32" s="221" t="s">
        <v>66</v>
      </c>
      <c r="W32" s="251" t="s">
        <v>65</v>
      </c>
      <c r="X32" s="252" t="s">
        <v>64</v>
      </c>
      <c r="Y32" s="220" t="s">
        <v>53</v>
      </c>
      <c r="Z32" s="221" t="s">
        <v>54</v>
      </c>
      <c r="AA32" s="220" t="s">
        <v>52</v>
      </c>
      <c r="AB32" s="221" t="s">
        <v>56</v>
      </c>
      <c r="AC32" s="238"/>
      <c r="AD32" s="238"/>
    </row>
    <row r="33" spans="1:30" s="225" customFormat="1" ht="18.75">
      <c r="A33" s="276"/>
      <c r="B33" s="279"/>
      <c r="C33" s="279"/>
      <c r="D33" s="233">
        <v>2</v>
      </c>
      <c r="E33" s="234" t="s">
        <v>41</v>
      </c>
      <c r="F33" s="235" t="s">
        <v>80</v>
      </c>
      <c r="G33" s="216" t="s">
        <v>52</v>
      </c>
      <c r="H33" s="217" t="s">
        <v>78</v>
      </c>
      <c r="I33" s="216" t="s">
        <v>57</v>
      </c>
      <c r="J33" s="217" t="s">
        <v>75</v>
      </c>
      <c r="K33" s="216" t="s">
        <v>53</v>
      </c>
      <c r="L33" s="217" t="s">
        <v>70</v>
      </c>
      <c r="M33" s="216" t="s">
        <v>65</v>
      </c>
      <c r="N33" s="217" t="s">
        <v>79</v>
      </c>
      <c r="O33" s="216" t="s">
        <v>36</v>
      </c>
      <c r="P33" s="217" t="s">
        <v>69</v>
      </c>
      <c r="Q33" s="216" t="s">
        <v>58</v>
      </c>
      <c r="R33" s="217" t="s">
        <v>66</v>
      </c>
      <c r="S33" s="216" t="s">
        <v>50</v>
      </c>
      <c r="T33" s="217" t="s">
        <v>51</v>
      </c>
      <c r="U33" s="216" t="s">
        <v>40</v>
      </c>
      <c r="V33" s="217" t="s">
        <v>59</v>
      </c>
      <c r="W33" s="236" t="s">
        <v>65</v>
      </c>
      <c r="X33" s="237" t="s">
        <v>64</v>
      </c>
      <c r="Y33" s="216" t="s">
        <v>52</v>
      </c>
      <c r="Z33" s="217" t="s">
        <v>56</v>
      </c>
      <c r="AA33" s="216" t="s">
        <v>53</v>
      </c>
      <c r="AB33" s="217" t="s">
        <v>54</v>
      </c>
      <c r="AC33" s="238"/>
      <c r="AD33" s="238"/>
    </row>
    <row r="34" spans="1:30" s="225" customFormat="1" ht="18.75">
      <c r="A34" s="277"/>
      <c r="B34" s="280"/>
      <c r="C34" s="280"/>
      <c r="D34" s="239">
        <v>3</v>
      </c>
      <c r="E34" s="240" t="s">
        <v>57</v>
      </c>
      <c r="F34" s="241" t="s">
        <v>75</v>
      </c>
      <c r="G34" s="218" t="s">
        <v>52</v>
      </c>
      <c r="H34" s="219" t="s">
        <v>78</v>
      </c>
      <c r="I34" s="218" t="s">
        <v>65</v>
      </c>
      <c r="J34" s="219" t="s">
        <v>80</v>
      </c>
      <c r="K34" s="218" t="s">
        <v>36</v>
      </c>
      <c r="L34" s="219" t="s">
        <v>69</v>
      </c>
      <c r="M34" s="218" t="s">
        <v>65</v>
      </c>
      <c r="N34" s="219" t="s">
        <v>79</v>
      </c>
      <c r="O34" s="218" t="s">
        <v>53</v>
      </c>
      <c r="P34" s="219" t="s">
        <v>70</v>
      </c>
      <c r="Q34" s="218" t="s">
        <v>40</v>
      </c>
      <c r="R34" s="219" t="s">
        <v>59</v>
      </c>
      <c r="S34" s="218" t="s">
        <v>58</v>
      </c>
      <c r="T34" s="219" t="s">
        <v>66</v>
      </c>
      <c r="U34" s="218" t="s">
        <v>50</v>
      </c>
      <c r="V34" s="219" t="s">
        <v>51</v>
      </c>
      <c r="W34" s="218" t="s">
        <v>53</v>
      </c>
      <c r="X34" s="219" t="s">
        <v>54</v>
      </c>
      <c r="Y34" s="218" t="s">
        <v>52</v>
      </c>
      <c r="Z34" s="219" t="s">
        <v>56</v>
      </c>
      <c r="AA34" s="242" t="s">
        <v>65</v>
      </c>
      <c r="AB34" s="243" t="s">
        <v>64</v>
      </c>
      <c r="AC34" s="238"/>
      <c r="AD34" s="238"/>
    </row>
    <row r="35" spans="1:30" ht="45" customHeight="1">
      <c r="A35" s="1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Q35" s="5"/>
      <c r="R35" s="5"/>
      <c r="S35" s="5"/>
      <c r="T35" s="5"/>
      <c r="U35" s="5"/>
      <c r="V35" s="5"/>
      <c r="Y35" s="5"/>
      <c r="Z35" s="5"/>
      <c r="AC35" s="5"/>
      <c r="AD35" s="5"/>
    </row>
    <row r="36" spans="1:30" ht="34.5" customHeight="1">
      <c r="A36" s="1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Q36" s="5"/>
      <c r="R36" s="5"/>
      <c r="S36" s="5"/>
      <c r="T36" s="5"/>
      <c r="U36" s="5"/>
      <c r="V36" s="262" t="s">
        <v>92</v>
      </c>
      <c r="W36" s="262"/>
      <c r="X36" s="262"/>
      <c r="Y36" s="262"/>
      <c r="Z36" s="262"/>
      <c r="AA36" s="262"/>
      <c r="AC36" s="5"/>
      <c r="AD36" s="5"/>
    </row>
    <row r="37" spans="1:30" ht="26.25" customHeight="1">
      <c r="A37" s="1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Q37" s="5"/>
      <c r="R37" s="5"/>
      <c r="S37" s="5"/>
      <c r="T37" s="5"/>
      <c r="U37" s="5"/>
      <c r="V37" s="5"/>
      <c r="Y37" s="5"/>
      <c r="Z37" s="5"/>
      <c r="AC37" s="5"/>
      <c r="AD37" s="5"/>
    </row>
    <row r="38" spans="1:30" ht="57" customHeight="1">
      <c r="A38" s="1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Q38" s="5"/>
      <c r="R38" s="5"/>
      <c r="S38" s="5"/>
      <c r="T38" s="5"/>
      <c r="U38" s="5"/>
      <c r="V38" s="5"/>
      <c r="Y38" s="5"/>
      <c r="Z38" s="5"/>
      <c r="AC38" s="5"/>
      <c r="AD38" s="5"/>
    </row>
    <row r="39" spans="1:30" ht="18.75">
      <c r="A39" s="1"/>
      <c r="B39" s="12">
        <v>1</v>
      </c>
      <c r="C39" s="8" t="s">
        <v>43</v>
      </c>
      <c r="E39" s="9">
        <f>COUNTIF(E5:E34,"TOÁN")</f>
        <v>4</v>
      </c>
      <c r="F39" s="10"/>
      <c r="G39" s="9">
        <f>COUNTIF(G5:G34,"TOÁN")</f>
        <v>4</v>
      </c>
      <c r="H39" s="10"/>
      <c r="I39" s="9">
        <f>COUNTIF(I5:I34,"TOÁN")</f>
        <v>4</v>
      </c>
      <c r="J39" s="13">
        <f aca="true" t="shared" si="0" ref="J39:J45">SUM(E39:I39)</f>
        <v>12</v>
      </c>
      <c r="K39" s="9">
        <f>COUNTIF(K5:K34,"TOÁN")</f>
        <v>4</v>
      </c>
      <c r="L39" s="5"/>
      <c r="M39" s="9">
        <f>COUNTIF(M5:M34,"TOÁN")</f>
        <v>4</v>
      </c>
      <c r="N39" s="5"/>
      <c r="O39" s="9">
        <f>COUNTIF(O5:O34,"TOÁN")</f>
        <v>4</v>
      </c>
      <c r="P39" s="12">
        <f aca="true" t="shared" si="1" ref="P39:P45">SUM(K39:O39)</f>
        <v>12</v>
      </c>
      <c r="Q39" s="9">
        <f>COUNTIF(Q5:Q34,"TOÁN")</f>
        <v>2</v>
      </c>
      <c r="R39" s="5"/>
      <c r="S39" s="9">
        <f>COUNTIF(S5:S34,"TOÁN")</f>
        <v>4</v>
      </c>
      <c r="T39" s="5"/>
      <c r="U39" s="9">
        <f>COUNTIF(U5:U34,"TOÁN")</f>
        <v>4</v>
      </c>
      <c r="V39" s="12">
        <f aca="true" t="shared" si="2" ref="V39:V45">SUM(Q39:U39)</f>
        <v>10</v>
      </c>
      <c r="W39" s="9">
        <f>COUNTIF(W5:W34,"TOÁN")</f>
        <v>4</v>
      </c>
      <c r="X39" s="5"/>
      <c r="Y39" s="9">
        <f>COUNTIF(Y5:Y34,"TOÁN")</f>
        <v>4</v>
      </c>
      <c r="Z39" s="5"/>
      <c r="AA39" s="9">
        <f>COUNTIF(AA6:AA34,"TOÁN")</f>
        <v>4</v>
      </c>
      <c r="AB39" s="12">
        <f aca="true" t="shared" si="3" ref="AB39:AB54">SUM(W39:AA39)</f>
        <v>12</v>
      </c>
      <c r="AC39" s="5"/>
      <c r="AD39" s="5"/>
    </row>
    <row r="40" spans="1:30" ht="18.75">
      <c r="A40" s="1"/>
      <c r="B40" s="12">
        <v>2</v>
      </c>
      <c r="C40" s="8" t="s">
        <v>62</v>
      </c>
      <c r="E40" s="9">
        <f>COUNTIF(E6:E34,"V.LÍ")</f>
        <v>2</v>
      </c>
      <c r="F40" s="8"/>
      <c r="G40" s="9">
        <f>COUNTIF(G5:G34,"V.LÍ")</f>
        <v>2</v>
      </c>
      <c r="H40" s="10"/>
      <c r="I40" s="9">
        <f>COUNTIF(I5:I34,"V.LÍ")</f>
        <v>2</v>
      </c>
      <c r="J40" s="13">
        <f t="shared" si="0"/>
        <v>6</v>
      </c>
      <c r="K40" s="9">
        <f>COUNTIF(K6:K34,"V.LÍ")</f>
        <v>1</v>
      </c>
      <c r="L40" s="5"/>
      <c r="M40" s="9">
        <f>COUNTIF(M5:M33,"V.LÍ")</f>
        <v>1</v>
      </c>
      <c r="N40" s="5"/>
      <c r="O40" s="9">
        <f>COUNTIF(O7:O34,"V.LÍ")</f>
        <v>1</v>
      </c>
      <c r="P40" s="12">
        <f t="shared" si="1"/>
        <v>3</v>
      </c>
      <c r="Q40" s="9">
        <f>COUNTIF(Q5:Q34,"V.LÍ")</f>
        <v>1</v>
      </c>
      <c r="R40" s="5"/>
      <c r="S40" s="9">
        <f>COUNTIF(S7:S34,"V.LÍ")</f>
        <v>1</v>
      </c>
      <c r="T40" s="5"/>
      <c r="U40" s="9">
        <f>COUNTIF(U6:U34,"V.LÍ")</f>
        <v>1</v>
      </c>
      <c r="V40" s="12">
        <f t="shared" si="2"/>
        <v>3</v>
      </c>
      <c r="W40" s="9">
        <f>COUNTIF(W7:W34,"V.LÍ")</f>
        <v>1</v>
      </c>
      <c r="X40" s="5"/>
      <c r="Y40" s="9">
        <f>COUNTIF(Y5:Y34,"V.LÍ")</f>
        <v>1</v>
      </c>
      <c r="Z40" s="5"/>
      <c r="AA40" s="9">
        <f>COUNTIF(AA7:AA34,"V.LÍ")</f>
        <v>1</v>
      </c>
      <c r="AB40" s="12">
        <f t="shared" si="3"/>
        <v>3</v>
      </c>
      <c r="AC40" s="5"/>
      <c r="AD40" s="5"/>
    </row>
    <row r="41" spans="1:30" ht="18.75">
      <c r="A41" s="1"/>
      <c r="B41" s="12">
        <v>3</v>
      </c>
      <c r="C41" s="8" t="s">
        <v>44</v>
      </c>
      <c r="E41" s="9">
        <f>COUNTIF(E5:E34,"HÓA")</f>
        <v>2</v>
      </c>
      <c r="F41" s="8"/>
      <c r="G41" s="9">
        <f>COUNTIF(G5:G34,"HÓA")</f>
        <v>2</v>
      </c>
      <c r="H41" s="10"/>
      <c r="I41" s="9">
        <f>COUNTIF(I5:I34,"HÓA")</f>
        <v>2</v>
      </c>
      <c r="J41" s="13">
        <f t="shared" si="0"/>
        <v>6</v>
      </c>
      <c r="K41" s="9">
        <f>COUNTIF(K5:K34,"HÓA")</f>
        <v>2</v>
      </c>
      <c r="L41" s="5"/>
      <c r="M41" s="9">
        <f>COUNTIF(M5:M33,"HÓA")</f>
        <v>2</v>
      </c>
      <c r="N41" s="5"/>
      <c r="O41" s="9">
        <f>COUNTIF(O5:O34,"HÓA")</f>
        <v>2</v>
      </c>
      <c r="P41" s="12">
        <f t="shared" si="1"/>
        <v>6</v>
      </c>
      <c r="Q41" s="9">
        <f>COUNTIF(Q5:Q34,"HÓA")</f>
        <v>0</v>
      </c>
      <c r="R41" s="5"/>
      <c r="S41" s="9">
        <f>COUNTIF(S7:S34,"hãa")</f>
        <v>0</v>
      </c>
      <c r="T41" s="5"/>
      <c r="U41" s="9">
        <f>COUNTIF(U6:U34,"hãa")</f>
        <v>0</v>
      </c>
      <c r="V41" s="12">
        <f t="shared" si="2"/>
        <v>0</v>
      </c>
      <c r="W41" s="9">
        <f>COUNTIF(W7:W34,"hãa")</f>
        <v>0</v>
      </c>
      <c r="X41" s="5"/>
      <c r="Y41" s="9">
        <f>COUNTIF(Y5:Y34,"hãa")</f>
        <v>0</v>
      </c>
      <c r="Z41" s="5"/>
      <c r="AA41" s="9">
        <f>COUNTIF(AA7:AA34,"hãa")</f>
        <v>0</v>
      </c>
      <c r="AB41" s="12">
        <f t="shared" si="3"/>
        <v>0</v>
      </c>
      <c r="AC41" s="5"/>
      <c r="AD41" s="5"/>
    </row>
    <row r="42" spans="1:30" ht="18.75">
      <c r="A42" s="1"/>
      <c r="B42" s="12">
        <v>4</v>
      </c>
      <c r="C42" s="8" t="s">
        <v>38</v>
      </c>
      <c r="E42" s="9">
        <f>COUNTIF(E6:E34,"sinh")</f>
        <v>2</v>
      </c>
      <c r="F42" s="8"/>
      <c r="G42" s="9">
        <f>COUNTIF(G5:G34,"sinh")</f>
        <v>2</v>
      </c>
      <c r="H42" s="10"/>
      <c r="I42" s="9">
        <f>COUNTIF(I5:I34,"sinh")</f>
        <v>2</v>
      </c>
      <c r="J42" s="13">
        <f t="shared" si="0"/>
        <v>6</v>
      </c>
      <c r="K42" s="9">
        <f>COUNTIF(K6:K34,"sinh")</f>
        <v>2</v>
      </c>
      <c r="L42" s="5"/>
      <c r="M42" s="9">
        <f>COUNTIF(M5:M33,"sinh")</f>
        <v>2</v>
      </c>
      <c r="N42" s="5"/>
      <c r="O42" s="9">
        <f>COUNTIF(O7:O34,"sinh")</f>
        <v>2</v>
      </c>
      <c r="P42" s="12">
        <f t="shared" si="1"/>
        <v>6</v>
      </c>
      <c r="Q42" s="9">
        <f>COUNTIF(Q5:Q34,"sinh")</f>
        <v>2</v>
      </c>
      <c r="R42" s="5"/>
      <c r="S42" s="9">
        <f>COUNTIF(S7:S34,"sinh")</f>
        <v>2</v>
      </c>
      <c r="T42" s="5"/>
      <c r="U42" s="9">
        <f>COUNTIF(U6:U34,"sinh")</f>
        <v>2</v>
      </c>
      <c r="V42" s="12">
        <f t="shared" si="2"/>
        <v>6</v>
      </c>
      <c r="W42" s="9">
        <f>COUNTIF(W7:W34,"sinh")</f>
        <v>2</v>
      </c>
      <c r="X42" s="5"/>
      <c r="Y42" s="9">
        <f>COUNTIF(Y5:Y34,"sinh")</f>
        <v>2</v>
      </c>
      <c r="Z42" s="5"/>
      <c r="AA42" s="9">
        <f>COUNTIF(AA7:AA34,"sinh")</f>
        <v>2</v>
      </c>
      <c r="AB42" s="12">
        <f t="shared" si="3"/>
        <v>6</v>
      </c>
      <c r="AC42" s="5"/>
      <c r="AD42" s="5"/>
    </row>
    <row r="43" spans="1:30" ht="18.75">
      <c r="A43" s="1"/>
      <c r="B43" s="12">
        <v>5</v>
      </c>
      <c r="C43" s="8" t="s">
        <v>40</v>
      </c>
      <c r="E43" s="9">
        <f>COUNTIF(E6:E34,"CN")</f>
        <v>1</v>
      </c>
      <c r="F43" s="8"/>
      <c r="G43" s="9">
        <f>COUNTIF(G5:G34,"CN")</f>
        <v>1</v>
      </c>
      <c r="H43" s="10"/>
      <c r="I43" s="9">
        <f>COUNTIF(I5:I34,"CN")</f>
        <v>1</v>
      </c>
      <c r="J43" s="13">
        <f t="shared" si="0"/>
        <v>3</v>
      </c>
      <c r="K43" s="9">
        <f>COUNTIF(K6:K34,"CN")</f>
        <v>2</v>
      </c>
      <c r="L43" s="5"/>
      <c r="M43" s="9">
        <f>COUNTIF(M5:M33,"CN")</f>
        <v>2</v>
      </c>
      <c r="N43" s="5"/>
      <c r="O43" s="9">
        <f>COUNTIF(O5:O34,"CN")</f>
        <v>2</v>
      </c>
      <c r="P43" s="12">
        <f t="shared" si="1"/>
        <v>6</v>
      </c>
      <c r="Q43" s="9">
        <f>COUNTIF(Q5:Q34,"CN")</f>
        <v>1</v>
      </c>
      <c r="R43" s="5"/>
      <c r="S43" s="9">
        <f>COUNTIF(S7:S34,"CN")</f>
        <v>1</v>
      </c>
      <c r="T43" s="5"/>
      <c r="U43" s="9">
        <f>COUNTIF(U6:U34,"CN")</f>
        <v>1</v>
      </c>
      <c r="V43" s="12">
        <f t="shared" si="2"/>
        <v>3</v>
      </c>
      <c r="W43" s="9">
        <f>COUNTIF(W7:W34,"CN")</f>
        <v>2</v>
      </c>
      <c r="X43" s="5"/>
      <c r="Y43" s="9">
        <f>COUNTIF(Y5:Y34,"CN")</f>
        <v>2</v>
      </c>
      <c r="Z43" s="5"/>
      <c r="AA43" s="9">
        <f>COUNTIF(AA7:AA34,"CN")</f>
        <v>2</v>
      </c>
      <c r="AB43" s="12">
        <f t="shared" si="3"/>
        <v>6</v>
      </c>
      <c r="AC43" s="5"/>
      <c r="AD43" s="5"/>
    </row>
    <row r="44" spans="2:28" ht="18.75">
      <c r="B44" s="12">
        <v>6</v>
      </c>
      <c r="C44" s="8" t="s">
        <v>36</v>
      </c>
      <c r="E44" s="9">
        <f>COUNTIF(E5:E34,"TD")</f>
        <v>2</v>
      </c>
      <c r="F44" s="8"/>
      <c r="G44" s="9">
        <f>COUNTIF(G5:G34,"TD")</f>
        <v>2</v>
      </c>
      <c r="H44" s="10"/>
      <c r="I44" s="9">
        <f>COUNTIF(I5:I34,"TD")</f>
        <v>2</v>
      </c>
      <c r="J44" s="13">
        <f t="shared" si="0"/>
        <v>6</v>
      </c>
      <c r="K44" s="9">
        <f>COUNTIF(K6:K34,"TD")</f>
        <v>2</v>
      </c>
      <c r="M44" s="9">
        <f>COUNTIF(M5:M33,"TD")</f>
        <v>2</v>
      </c>
      <c r="O44" s="9">
        <f>COUNTIF(O7:O34,"TD")</f>
        <v>2</v>
      </c>
      <c r="P44" s="12">
        <f t="shared" si="1"/>
        <v>6</v>
      </c>
      <c r="Q44" s="9">
        <f>COUNTIF(Q5:Q34,"TD")</f>
        <v>2</v>
      </c>
      <c r="S44" s="9">
        <f>COUNTIF(S7:S34,"TD")</f>
        <v>2</v>
      </c>
      <c r="U44" s="9">
        <f>COUNTIF(U6:U34,"TD")</f>
        <v>2</v>
      </c>
      <c r="V44" s="12">
        <f t="shared" si="2"/>
        <v>6</v>
      </c>
      <c r="W44" s="9">
        <f>COUNTIF(W5:W33,"TD")</f>
        <v>2</v>
      </c>
      <c r="Y44" s="9">
        <f>COUNTIF(Y5:Y34,"TD")</f>
        <v>2</v>
      </c>
      <c r="AA44" s="9">
        <f>COUNTIF(AA7:AA34,"TD")</f>
        <v>2</v>
      </c>
      <c r="AB44" s="12">
        <f t="shared" si="3"/>
        <v>6</v>
      </c>
    </row>
    <row r="45" spans="2:28" ht="18.75">
      <c r="B45" s="12">
        <v>7</v>
      </c>
      <c r="C45" s="8" t="s">
        <v>42</v>
      </c>
      <c r="E45" s="9">
        <f>COUNTIF(E6:E34,"mt")</f>
        <v>1</v>
      </c>
      <c r="F45" s="8"/>
      <c r="G45" s="9">
        <f>COUNTIF(G5:G34,"mt")</f>
        <v>1</v>
      </c>
      <c r="H45" s="10"/>
      <c r="I45" s="9">
        <f>COUNTIF(I5:I34,"mt")</f>
        <v>1</v>
      </c>
      <c r="J45" s="13">
        <f t="shared" si="0"/>
        <v>3</v>
      </c>
      <c r="K45" s="9">
        <f>COUNTIF(K6:K34,"mt")</f>
        <v>1</v>
      </c>
      <c r="M45" s="9">
        <f>COUNTIF(M5:M33,"mt")</f>
        <v>1</v>
      </c>
      <c r="O45" s="9">
        <f>COUNTIF(O7:O34,"mt")</f>
        <v>1</v>
      </c>
      <c r="P45" s="12">
        <f t="shared" si="1"/>
        <v>3</v>
      </c>
      <c r="Q45" s="9">
        <f>COUNTIF(Q5:Q34,"mt")</f>
        <v>1</v>
      </c>
      <c r="S45" s="9">
        <f>COUNTIF(S7:S34,"mt")</f>
        <v>1</v>
      </c>
      <c r="U45" s="9">
        <f>COUNTIF(U6:U34,"mt")</f>
        <v>1</v>
      </c>
      <c r="V45" s="12">
        <f t="shared" si="2"/>
        <v>3</v>
      </c>
      <c r="W45" s="9">
        <f>COUNTIF(W7:W34,"mt")</f>
        <v>1</v>
      </c>
      <c r="Y45" s="9">
        <f>COUNTIF(Y5:Y34,"mt")</f>
        <v>1</v>
      </c>
      <c r="AA45" s="9">
        <f>COUNTIF(AA7:AA34,"mt")</f>
        <v>1</v>
      </c>
      <c r="AB45" s="12">
        <f t="shared" si="3"/>
        <v>3</v>
      </c>
    </row>
    <row r="46" spans="2:28" ht="18.75">
      <c r="B46" s="12"/>
      <c r="C46" s="8" t="s">
        <v>82</v>
      </c>
      <c r="E46" s="9"/>
      <c r="F46" s="8"/>
      <c r="G46" s="9"/>
      <c r="H46" s="10"/>
      <c r="I46" s="9"/>
      <c r="J46" s="13"/>
      <c r="K46" s="9"/>
      <c r="M46" s="9"/>
      <c r="O46" s="9"/>
      <c r="P46" s="12"/>
      <c r="Q46" s="9">
        <f>COUNTIF(Q5:Q34,"TIN")</f>
        <v>2</v>
      </c>
      <c r="S46" s="9">
        <f>COUNTIF(S5:S34,"TIN")</f>
        <v>2</v>
      </c>
      <c r="U46" s="9">
        <f>COUNTIF(U5:U34,"TIN")</f>
        <v>2</v>
      </c>
      <c r="V46" s="12"/>
      <c r="W46" s="9">
        <f>COUNTIF(W5:W34,"TIN")</f>
        <v>2</v>
      </c>
      <c r="Y46" s="9">
        <f>COUNTIF(Y5:Y34,"TIN")</f>
        <v>2</v>
      </c>
      <c r="AA46" s="9">
        <f>COUNTIF(AA6:AA34,"TIN")</f>
        <v>2</v>
      </c>
      <c r="AB46" s="12">
        <f t="shared" si="3"/>
        <v>6</v>
      </c>
    </row>
    <row r="47" spans="2:28" ht="18.75">
      <c r="B47" s="12">
        <v>8</v>
      </c>
      <c r="C47" s="8" t="s">
        <v>41</v>
      </c>
      <c r="E47" s="9">
        <f>COUNTIF(E5:E34,"TC")</f>
        <v>2</v>
      </c>
      <c r="F47" s="10"/>
      <c r="G47" s="9">
        <f>COUNTIF(G5:G34,"TC")</f>
        <v>2</v>
      </c>
      <c r="H47" s="10"/>
      <c r="I47" s="9">
        <f>COUNTIF(I5:I34,"TC")</f>
        <v>2</v>
      </c>
      <c r="J47" s="13">
        <f aca="true" t="shared" si="4" ref="J47:J54">SUM(E47:I47)</f>
        <v>6</v>
      </c>
      <c r="K47" s="9">
        <f>COUNTIF(K5:K34,"TC")</f>
        <v>2</v>
      </c>
      <c r="M47" s="9">
        <f>COUNTIF(M5:M34,"TC")</f>
        <v>2</v>
      </c>
      <c r="O47" s="9">
        <f>COUNTIF(O5:O34,"TC")</f>
        <v>2</v>
      </c>
      <c r="P47" s="12">
        <f aca="true" t="shared" si="5" ref="P47:P54">SUM(K47:O47)</f>
        <v>6</v>
      </c>
      <c r="Q47" s="9"/>
      <c r="S47" s="9"/>
      <c r="U47" s="9"/>
      <c r="V47" s="12"/>
      <c r="W47" s="9"/>
      <c r="Y47" s="9"/>
      <c r="AA47" s="9"/>
      <c r="AB47" s="12">
        <f t="shared" si="3"/>
        <v>0</v>
      </c>
    </row>
    <row r="48" spans="2:28" ht="18.75">
      <c r="B48" s="12">
        <v>9</v>
      </c>
      <c r="C48" s="8" t="s">
        <v>46</v>
      </c>
      <c r="E48" s="9">
        <f>COUNTIF(E6:E34,"VĂN")</f>
        <v>5</v>
      </c>
      <c r="F48" s="8"/>
      <c r="G48" s="9">
        <f>COUNTIF(G5:G34,"VĂN")</f>
        <v>5</v>
      </c>
      <c r="H48" s="10"/>
      <c r="I48" s="9">
        <f>COUNTIF(I5:I34,"VĂN")</f>
        <v>5</v>
      </c>
      <c r="J48" s="13">
        <f t="shared" si="4"/>
        <v>15</v>
      </c>
      <c r="K48" s="9">
        <f>COUNTIF(K6:K34,"VĂN")</f>
        <v>4</v>
      </c>
      <c r="M48" s="9">
        <f>COUNTIF(M5:M33,"VĂN")</f>
        <v>4</v>
      </c>
      <c r="O48" s="9">
        <f>COUNTIF(O7:O34,"VĂN")</f>
        <v>4</v>
      </c>
      <c r="P48" s="12">
        <f t="shared" si="5"/>
        <v>12</v>
      </c>
      <c r="Q48" s="9">
        <f>COUNTIF(Q5:Q34,"VĂN")</f>
        <v>4</v>
      </c>
      <c r="S48" s="9">
        <f>COUNTIF(S7:S34,"VĂN")</f>
        <v>4</v>
      </c>
      <c r="U48" s="9">
        <f>COUNTIF(U6:U34,"VĂN")</f>
        <v>4</v>
      </c>
      <c r="V48" s="12">
        <f aca="true" t="shared" si="6" ref="V48:V54">SUM(Q48:U48)</f>
        <v>12</v>
      </c>
      <c r="W48" s="9">
        <f>COUNTIF(W7:W34,"VĂN")</f>
        <v>4</v>
      </c>
      <c r="Y48" s="9">
        <f>COUNTIF(Y5:Y34,"VĂN")</f>
        <v>4</v>
      </c>
      <c r="AA48" s="9">
        <f>COUNTIF(AA7:AA34,"VĂN")</f>
        <v>4</v>
      </c>
      <c r="AB48" s="12">
        <f t="shared" si="3"/>
        <v>12</v>
      </c>
    </row>
    <row r="49" spans="2:28" ht="18.75">
      <c r="B49" s="12">
        <v>10</v>
      </c>
      <c r="C49" s="8" t="s">
        <v>47</v>
      </c>
      <c r="E49" s="9">
        <f>COUNTIF(E6:E34,"SỬ")</f>
        <v>1</v>
      </c>
      <c r="F49" s="8"/>
      <c r="G49" s="9">
        <f>COUNTIF(G5:G34,"SỬ")</f>
        <v>1</v>
      </c>
      <c r="H49" s="10"/>
      <c r="I49" s="9">
        <f>COUNTIF(I5:I34,"SỬ")</f>
        <v>1</v>
      </c>
      <c r="J49" s="13">
        <f t="shared" si="4"/>
        <v>3</v>
      </c>
      <c r="K49" s="9">
        <f>COUNTIF(K6:K34,"SỬ")</f>
        <v>2</v>
      </c>
      <c r="M49" s="9">
        <f>COUNTIF(M5:M33,"SỬ")</f>
        <v>2</v>
      </c>
      <c r="O49" s="9">
        <f>COUNTIF(O7:O34,"SỬ")</f>
        <v>2</v>
      </c>
      <c r="P49" s="12">
        <f t="shared" si="5"/>
        <v>6</v>
      </c>
      <c r="Q49" s="9">
        <f>COUNTIF(Q5:Q34,"SỬ")</f>
        <v>2</v>
      </c>
      <c r="S49" s="9">
        <f>COUNTIF(S7:S34,"SỬ")</f>
        <v>2</v>
      </c>
      <c r="U49" s="9">
        <f>COUNTIF(U6:U34,"SỬ")</f>
        <v>2</v>
      </c>
      <c r="V49" s="12">
        <f t="shared" si="6"/>
        <v>6</v>
      </c>
      <c r="W49" s="9">
        <f>COUNTIF(W7:W34,"SỬ")</f>
        <v>1</v>
      </c>
      <c r="Y49" s="9">
        <f>COUNTIF(Y5:Y34,"SỬ")</f>
        <v>1</v>
      </c>
      <c r="AA49" s="9">
        <f>COUNTIF(AA7:AA34,"SỬ")</f>
        <v>1</v>
      </c>
      <c r="AB49" s="12">
        <f t="shared" si="3"/>
        <v>3</v>
      </c>
    </row>
    <row r="50" spans="2:28" ht="18.75">
      <c r="B50" s="12">
        <v>11</v>
      </c>
      <c r="C50" s="8" t="s">
        <v>48</v>
      </c>
      <c r="E50" s="9">
        <f>COUNTIF(E6:E34,"ĐỊA")</f>
        <v>2</v>
      </c>
      <c r="F50" s="8"/>
      <c r="G50" s="9">
        <f>COUNTIF(G5:G34,"ĐỊA")</f>
        <v>2</v>
      </c>
      <c r="H50" s="10"/>
      <c r="I50" s="9">
        <f>COUNTIF(I5:I34,"ĐỊA")</f>
        <v>2</v>
      </c>
      <c r="J50" s="13">
        <f t="shared" si="4"/>
        <v>6</v>
      </c>
      <c r="K50" s="9">
        <f>COUNTIF(K6:K34,"ĐỊA")</f>
        <v>1</v>
      </c>
      <c r="M50" s="9">
        <f>COUNTIF(M5:M33,"ĐỊA")</f>
        <v>1</v>
      </c>
      <c r="O50" s="9">
        <f>COUNTIF(O7:O34,"ĐỊA")</f>
        <v>1</v>
      </c>
      <c r="P50" s="12">
        <f t="shared" si="5"/>
        <v>3</v>
      </c>
      <c r="Q50" s="9">
        <f>COUNTIF(Q5:Q34,"ĐỊA")</f>
        <v>2</v>
      </c>
      <c r="S50" s="9">
        <f>COUNTIF(S5:S34,"ĐỊA")</f>
        <v>2</v>
      </c>
      <c r="U50" s="9">
        <f>COUNTIF(U5:U34,"ĐỊA")</f>
        <v>2</v>
      </c>
      <c r="V50" s="12">
        <f t="shared" si="6"/>
        <v>6</v>
      </c>
      <c r="W50" s="9">
        <f>COUNTIF(W7:W34,"ĐỊA")</f>
        <v>1</v>
      </c>
      <c r="Y50" s="9">
        <f>COUNTIF(Y5:Y34,"ĐỊA")</f>
        <v>1</v>
      </c>
      <c r="AA50" s="9">
        <f>COUNTIF(AA7:AA34,"ĐỊA")</f>
        <v>1</v>
      </c>
      <c r="AB50" s="12">
        <f t="shared" si="3"/>
        <v>3</v>
      </c>
    </row>
    <row r="51" spans="2:28" ht="18.75">
      <c r="B51" s="12">
        <v>12</v>
      </c>
      <c r="C51" s="8" t="s">
        <v>37</v>
      </c>
      <c r="E51" s="9">
        <f>COUNTIF(E6:E34,"anh")</f>
        <v>2</v>
      </c>
      <c r="F51" s="8"/>
      <c r="G51" s="9">
        <f>COUNTIF(G5:G34,"anh")</f>
        <v>2</v>
      </c>
      <c r="H51" s="10"/>
      <c r="I51" s="9">
        <f>COUNTIF(I5:I34,"anh")</f>
        <v>2</v>
      </c>
      <c r="J51" s="13">
        <f t="shared" si="4"/>
        <v>6</v>
      </c>
      <c r="K51" s="9">
        <f>COUNTIF(K5:K34,"anh")</f>
        <v>3</v>
      </c>
      <c r="M51" s="9">
        <f>COUNTIF(M5:M33,"anh")</f>
        <v>3</v>
      </c>
      <c r="O51" s="9">
        <f>COUNTIF(O7:O34,"anh")</f>
        <v>3</v>
      </c>
      <c r="P51" s="12">
        <f t="shared" si="5"/>
        <v>9</v>
      </c>
      <c r="Q51" s="9">
        <f>COUNTIF(Q5:Q34,"anh")</f>
        <v>3</v>
      </c>
      <c r="S51" s="9">
        <f>COUNTIF(S7:S34,"anh")</f>
        <v>3</v>
      </c>
      <c r="U51" s="9">
        <f>COUNTIF(U6:U34,"anh")</f>
        <v>3</v>
      </c>
      <c r="V51" s="12">
        <f t="shared" si="6"/>
        <v>9</v>
      </c>
      <c r="W51" s="9">
        <f>COUNTIF(W7:W34,"anh")</f>
        <v>3</v>
      </c>
      <c r="Y51" s="9">
        <f>COUNTIF(Y5:Y34,"anh")</f>
        <v>3</v>
      </c>
      <c r="AA51" s="9">
        <f>COUNTIF(AA7:AA34,"anh")</f>
        <v>3</v>
      </c>
      <c r="AB51" s="12">
        <f t="shared" si="3"/>
        <v>9</v>
      </c>
    </row>
    <row r="52" spans="2:28" ht="18.75">
      <c r="B52" s="12">
        <v>13</v>
      </c>
      <c r="C52" s="8" t="s">
        <v>39</v>
      </c>
      <c r="E52" s="9">
        <f>COUNTIF(E6:E34,"CD")</f>
        <v>1</v>
      </c>
      <c r="F52" s="8"/>
      <c r="G52" s="9">
        <f>COUNTIF(G6:G34,"CD")</f>
        <v>1</v>
      </c>
      <c r="H52" s="10"/>
      <c r="I52" s="9">
        <f>COUNTIF(I6:I34,"CD")</f>
        <v>1</v>
      </c>
      <c r="J52" s="13">
        <f t="shared" si="4"/>
        <v>3</v>
      </c>
      <c r="K52" s="9">
        <f>COUNTIF(K6:K34,"CD")</f>
        <v>1</v>
      </c>
      <c r="M52" s="9">
        <f>COUNTIF(M6:M34,"CD")</f>
        <v>1</v>
      </c>
      <c r="N52" s="9"/>
      <c r="O52" s="9">
        <f>COUNTIF(O6:O34,"CD")</f>
        <v>1</v>
      </c>
      <c r="P52" s="12">
        <f t="shared" si="5"/>
        <v>3</v>
      </c>
      <c r="Q52" s="9">
        <f>COUNTIF(Q6:Q34,"CD")</f>
        <v>1</v>
      </c>
      <c r="S52" s="9">
        <f>COUNTIF(S7:S34,"CD")</f>
        <v>1</v>
      </c>
      <c r="U52" s="9">
        <f>COUNTIF(U6:U34,"CD")</f>
        <v>1</v>
      </c>
      <c r="V52" s="12">
        <f t="shared" si="6"/>
        <v>3</v>
      </c>
      <c r="W52" s="9">
        <f>COUNTIF(W6:W34,"CD")</f>
        <v>1</v>
      </c>
      <c r="Y52" s="9">
        <f>COUNTIF(Y7:Y34,"CD")</f>
        <v>1</v>
      </c>
      <c r="AA52" s="9">
        <f>COUNTIF(AA6:AA34,"CD")</f>
        <v>1</v>
      </c>
      <c r="AB52" s="12">
        <f t="shared" si="3"/>
        <v>3</v>
      </c>
    </row>
    <row r="53" spans="2:28" ht="18.75">
      <c r="B53" s="12">
        <v>14</v>
      </c>
      <c r="C53" s="8" t="s">
        <v>45</v>
      </c>
      <c r="E53" s="9">
        <f>COUNTIF(E5:E34,"NHẠC")</f>
        <v>0</v>
      </c>
      <c r="F53" s="8"/>
      <c r="G53" s="9">
        <f>COUNTIF(G5:G34,"NHẠC")</f>
        <v>0</v>
      </c>
      <c r="H53" s="10"/>
      <c r="I53" s="9">
        <f>COUNTIF(I5:I34,"NHẠC")</f>
        <v>0</v>
      </c>
      <c r="J53" s="13">
        <f t="shared" si="4"/>
        <v>0</v>
      </c>
      <c r="K53" s="9">
        <f>COUNTIF(K5:K34,"NHẠC")</f>
        <v>1</v>
      </c>
      <c r="M53" s="9">
        <f>COUNTIF(M5:M34,"NHẠC")</f>
        <v>1</v>
      </c>
      <c r="O53" s="9">
        <f>COUNTIF(O5:O34,"NHẠC")</f>
        <v>1</v>
      </c>
      <c r="P53" s="12">
        <f t="shared" si="5"/>
        <v>3</v>
      </c>
      <c r="Q53" s="9">
        <f>COUNTIF(Q5:Q34,"NHẠC")</f>
        <v>1</v>
      </c>
      <c r="S53" s="9">
        <f>COUNTIF(S5:S34,"NHẠC")</f>
        <v>1</v>
      </c>
      <c r="U53" s="9">
        <f>COUNTIF(U5:U34,"NHẠC")</f>
        <v>1</v>
      </c>
      <c r="V53" s="12">
        <f t="shared" si="6"/>
        <v>3</v>
      </c>
      <c r="W53" s="9">
        <f>COUNTIF(W5:W34,"NHẠC")</f>
        <v>1</v>
      </c>
      <c r="Y53" s="9">
        <f>COUNTIF(Y5:Y34,"NHẠC")</f>
        <v>1</v>
      </c>
      <c r="AA53" s="9">
        <f>COUNTIF(AA5:AA34,"NHẠC")</f>
        <v>1</v>
      </c>
      <c r="AB53" s="12">
        <f t="shared" si="3"/>
        <v>3</v>
      </c>
    </row>
    <row r="54" spans="2:28" s="6" customFormat="1" ht="18.75">
      <c r="B54" s="1"/>
      <c r="C54" s="8" t="s">
        <v>49</v>
      </c>
      <c r="E54" s="6">
        <f>SUM(E39:E53)</f>
        <v>27</v>
      </c>
      <c r="F54" s="11"/>
      <c r="G54" s="6">
        <f>SUM(G39:G53)</f>
        <v>27</v>
      </c>
      <c r="H54" s="11"/>
      <c r="I54" s="6">
        <f>SUM(I39:I53)</f>
        <v>27</v>
      </c>
      <c r="J54" s="13">
        <f t="shared" si="4"/>
        <v>81</v>
      </c>
      <c r="K54" s="6">
        <f>SUM(K39:K53)</f>
        <v>28</v>
      </c>
      <c r="M54" s="6">
        <f>SUM(M39:M53)</f>
        <v>28</v>
      </c>
      <c r="O54" s="6">
        <f>SUM(O39:O53)</f>
        <v>28</v>
      </c>
      <c r="P54" s="12">
        <f t="shared" si="5"/>
        <v>84</v>
      </c>
      <c r="Q54" s="6">
        <f>SUM(Q39:Q53)</f>
        <v>24</v>
      </c>
      <c r="S54" s="6">
        <f>SUM(S39:S53)</f>
        <v>26</v>
      </c>
      <c r="U54" s="6">
        <f>SUM(U39:U53)</f>
        <v>26</v>
      </c>
      <c r="V54" s="12">
        <f t="shared" si="6"/>
        <v>76</v>
      </c>
      <c r="W54" s="6">
        <f>SUM(W39:W53)</f>
        <v>25</v>
      </c>
      <c r="Y54" s="6">
        <f>SUM(Y39:Y53)</f>
        <v>25</v>
      </c>
      <c r="AA54" s="6">
        <f>SUM(AA39:AA53)</f>
        <v>25</v>
      </c>
      <c r="AB54" s="12">
        <f t="shared" si="3"/>
        <v>75</v>
      </c>
    </row>
  </sheetData>
  <mergeCells count="40">
    <mergeCell ref="V36:AA36"/>
    <mergeCell ref="A1:E1"/>
    <mergeCell ref="A2:D2"/>
    <mergeCell ref="E3:F3"/>
    <mergeCell ref="G3:H3"/>
    <mergeCell ref="F1:AB1"/>
    <mergeCell ref="X2:AB2"/>
    <mergeCell ref="K2:W2"/>
    <mergeCell ref="Y3:Z3"/>
    <mergeCell ref="AA3:AB3"/>
    <mergeCell ref="B4:B8"/>
    <mergeCell ref="C4:C8"/>
    <mergeCell ref="Q3:R3"/>
    <mergeCell ref="S3:T3"/>
    <mergeCell ref="O3:P3"/>
    <mergeCell ref="W3:X3"/>
    <mergeCell ref="I3:J3"/>
    <mergeCell ref="K3:L3"/>
    <mergeCell ref="M3:N3"/>
    <mergeCell ref="U3:V3"/>
    <mergeCell ref="B23:B26"/>
    <mergeCell ref="C23:C26"/>
    <mergeCell ref="B9:B13"/>
    <mergeCell ref="C9:C13"/>
    <mergeCell ref="C14:C17"/>
    <mergeCell ref="B14:B17"/>
    <mergeCell ref="B27:B30"/>
    <mergeCell ref="C27:C30"/>
    <mergeCell ref="A4:A8"/>
    <mergeCell ref="A9:A13"/>
    <mergeCell ref="A14:A17"/>
    <mergeCell ref="A18:A22"/>
    <mergeCell ref="A23:A26"/>
    <mergeCell ref="A27:A30"/>
    <mergeCell ref="B18:B22"/>
    <mergeCell ref="C18:C22"/>
    <mergeCell ref="A32:A34"/>
    <mergeCell ref="B32:B34"/>
    <mergeCell ref="C32:C34"/>
    <mergeCell ref="A31:E31"/>
  </mergeCells>
  <printOptions/>
  <pageMargins left="0.34" right="0.24" top="0.36" bottom="1" header="0.22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8.66015625" defaultRowHeight="18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8.66015625" defaultRowHeight="18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minh1082qn@yahoo.com</dc:creator>
  <cp:keywords/>
  <dc:description/>
  <cp:lastModifiedBy>minh1082qn@yahoo.com</cp:lastModifiedBy>
  <cp:lastPrinted>2013-08-19T01:09:45Z</cp:lastPrinted>
  <dcterms:created xsi:type="dcterms:W3CDTF">2013-08-13T02:56:31Z</dcterms:created>
  <dcterms:modified xsi:type="dcterms:W3CDTF">2013-08-20T04:00:58Z</dcterms:modified>
  <cp:category/>
  <cp:version/>
  <cp:contentType/>
  <cp:contentStatus/>
</cp:coreProperties>
</file>